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7100" windowHeight="10110" tabRatio="500"/>
  </bookViews>
  <sheets>
    <sheet name="Income statement" sheetId="2" r:id="rId1"/>
    <sheet name="Non-Financial Data" sheetId="3" r:id="rId2"/>
  </sheets>
  <calcPr calcId="145621" iterateCount="1"/>
</workbook>
</file>

<file path=xl/calcChain.xml><?xml version="1.0" encoding="utf-8"?>
<calcChain xmlns="http://schemas.openxmlformats.org/spreadsheetml/2006/main">
  <c r="M84" i="2" l="1"/>
  <c r="L84" i="2"/>
  <c r="K84" i="2"/>
  <c r="J84" i="2"/>
  <c r="I84" i="2"/>
  <c r="H84" i="2"/>
  <c r="G84" i="2"/>
  <c r="F84" i="2"/>
  <c r="E84" i="2"/>
  <c r="D84" i="2"/>
  <c r="C84" i="2"/>
  <c r="B84" i="2"/>
  <c r="M79" i="2"/>
  <c r="L79" i="2"/>
  <c r="K79" i="2"/>
  <c r="J79" i="2"/>
  <c r="I79" i="2"/>
  <c r="H79" i="2"/>
  <c r="G79" i="2"/>
  <c r="F79" i="2"/>
  <c r="E79" i="2"/>
  <c r="D79" i="2"/>
  <c r="C79" i="2"/>
  <c r="B79" i="2"/>
  <c r="M68" i="2"/>
  <c r="L68" i="2"/>
  <c r="K68" i="2"/>
  <c r="J68" i="2"/>
  <c r="I68" i="2"/>
  <c r="H68" i="2"/>
  <c r="G68" i="2"/>
  <c r="F68" i="2"/>
  <c r="E68" i="2"/>
  <c r="D68" i="2"/>
  <c r="C68" i="2"/>
  <c r="B68" i="2"/>
  <c r="M56" i="2"/>
  <c r="L56" i="2"/>
  <c r="K56" i="2"/>
  <c r="J56" i="2"/>
  <c r="I56" i="2"/>
  <c r="H56" i="2"/>
  <c r="G56" i="2"/>
  <c r="F56" i="2"/>
  <c r="E56" i="2"/>
  <c r="D56" i="2"/>
  <c r="C56" i="2"/>
  <c r="B56" i="2"/>
  <c r="B17" i="2"/>
  <c r="C17" i="2"/>
  <c r="D17" i="2"/>
  <c r="E17" i="2"/>
  <c r="F17" i="2"/>
  <c r="F64" i="2"/>
  <c r="G17" i="2"/>
  <c r="H17" i="2"/>
  <c r="H64" i="2"/>
  <c r="I17" i="2"/>
  <c r="I23" i="2"/>
  <c r="I33" i="2"/>
  <c r="I40" i="2"/>
  <c r="I44" i="2"/>
  <c r="J17" i="2"/>
  <c r="J64" i="2"/>
  <c r="K17" i="2"/>
  <c r="L17" i="2"/>
  <c r="M17" i="2"/>
  <c r="M64" i="2"/>
  <c r="B22" i="2"/>
  <c r="C22" i="2"/>
  <c r="D22" i="2"/>
  <c r="E22" i="2"/>
  <c r="F22" i="2"/>
  <c r="G22" i="2"/>
  <c r="H22" i="2"/>
  <c r="I22" i="2"/>
  <c r="I64" i="2"/>
  <c r="J22" i="2"/>
  <c r="K22" i="2"/>
  <c r="L22" i="2"/>
  <c r="M22" i="2"/>
  <c r="E23" i="2"/>
  <c r="E33" i="2"/>
  <c r="E40" i="2"/>
  <c r="B32" i="2"/>
  <c r="C32" i="2"/>
  <c r="D32" i="2"/>
  <c r="E32" i="2"/>
  <c r="F32" i="2"/>
  <c r="G32" i="2"/>
  <c r="H32" i="2"/>
  <c r="I32" i="2"/>
  <c r="J32" i="2"/>
  <c r="K32" i="2"/>
  <c r="L32" i="2"/>
  <c r="M32" i="2"/>
  <c r="B39" i="2"/>
  <c r="C39" i="2"/>
  <c r="D39" i="2"/>
  <c r="E39" i="2"/>
  <c r="F39" i="2"/>
  <c r="G39" i="2"/>
  <c r="H39" i="2"/>
  <c r="I39" i="2"/>
  <c r="J39" i="2"/>
  <c r="K39" i="2"/>
  <c r="L39" i="2"/>
  <c r="M39" i="2"/>
  <c r="B43" i="2"/>
  <c r="C43" i="2"/>
  <c r="D43" i="2"/>
  <c r="E43" i="2"/>
  <c r="F43" i="2"/>
  <c r="G43" i="2"/>
  <c r="H43" i="2"/>
  <c r="I43" i="2"/>
  <c r="J43" i="2"/>
  <c r="K43" i="2"/>
  <c r="L43" i="2"/>
  <c r="M43" i="2"/>
  <c r="I76" i="2"/>
  <c r="J23" i="2"/>
  <c r="J33" i="2"/>
  <c r="J40" i="2"/>
  <c r="J44" i="2"/>
  <c r="K23" i="2"/>
  <c r="K33" i="2"/>
  <c r="K40" i="2"/>
  <c r="C23" i="2"/>
  <c r="C33" i="2"/>
  <c r="B23" i="2"/>
  <c r="B69" i="2"/>
  <c r="E76" i="2"/>
  <c r="G64" i="2"/>
  <c r="C76" i="2"/>
  <c r="F23" i="2"/>
  <c r="E64" i="2"/>
  <c r="F33" i="2"/>
  <c r="F40" i="2"/>
  <c r="F69" i="2"/>
  <c r="B33" i="2"/>
  <c r="J76" i="2"/>
  <c r="L23" i="2"/>
  <c r="D23" i="2"/>
  <c r="E44" i="2"/>
  <c r="I69" i="2"/>
  <c r="E83" i="2"/>
  <c r="C40" i="2"/>
  <c r="B64" i="2"/>
  <c r="H23" i="2"/>
  <c r="C64" i="2"/>
  <c r="K64" i="2"/>
  <c r="C69" i="2"/>
  <c r="M23" i="2"/>
  <c r="G23" i="2"/>
  <c r="D64" i="2"/>
  <c r="L64" i="2"/>
  <c r="E69" i="2"/>
  <c r="I83" i="2"/>
  <c r="K76" i="2"/>
  <c r="F76" i="2"/>
  <c r="K69" i="2"/>
  <c r="J69" i="2"/>
  <c r="J83" i="2"/>
  <c r="D33" i="2"/>
  <c r="D69" i="2"/>
  <c r="H33" i="2"/>
  <c r="H69" i="2"/>
  <c r="L33" i="2"/>
  <c r="L69" i="2"/>
  <c r="G33" i="2"/>
  <c r="G69" i="2"/>
  <c r="M33" i="2"/>
  <c r="M69" i="2"/>
  <c r="F44" i="2"/>
  <c r="F83" i="2"/>
  <c r="K44" i="2"/>
  <c r="K83" i="2"/>
  <c r="C44" i="2"/>
  <c r="C83" i="2"/>
  <c r="B40" i="2"/>
  <c r="B76" i="2"/>
  <c r="H40" i="2"/>
  <c r="H76" i="2"/>
  <c r="B44" i="2"/>
  <c r="B83" i="2"/>
  <c r="M40" i="2"/>
  <c r="M76" i="2"/>
  <c r="D40" i="2"/>
  <c r="D76" i="2"/>
  <c r="G40" i="2"/>
  <c r="G76" i="2"/>
  <c r="L40" i="2"/>
  <c r="L76" i="2"/>
  <c r="D44" i="2"/>
  <c r="D83" i="2"/>
  <c r="M44" i="2"/>
  <c r="M83" i="2"/>
  <c r="L44" i="2"/>
  <c r="L83" i="2"/>
  <c r="G44" i="2"/>
  <c r="G83" i="2"/>
  <c r="H44" i="2"/>
  <c r="H83" i="2"/>
</calcChain>
</file>

<file path=xl/sharedStrings.xml><?xml version="1.0" encoding="utf-8"?>
<sst xmlns="http://schemas.openxmlformats.org/spreadsheetml/2006/main" count="170" uniqueCount="132">
  <si>
    <t>20 Forcasting Methods Revised</t>
  </si>
  <si>
    <t>For the twelve months January 2012 through December 2012</t>
  </si>
  <si>
    <t>Sample 2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</si>
  <si>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</si>
  <si>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</si>
  <si>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</si>
  <si>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</si>
  <si>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</si>
  <si>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</si>
  <si>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</si>
  <si>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</si>
  <si>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</si>
  <si>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</si>
  <si>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</si>
  <si>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</si>
  <si>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Current Assets</t>
  </si>
  <si>
    <t xml:space="preserve">  Cash and cash equivalents</t>
  </si>
  <si>
    <t xml:space="preserve">  PO Down Payments (FONFI)</t>
  </si>
  <si>
    <t xml:space="preserve">  Accounts Rec. 1 (Avg days to collect)</t>
  </si>
  <si>
    <t xml:space="preserve">  Accounts Rec. 2 (Avg days to collect)</t>
  </si>
  <si>
    <t xml:space="preserve">  Inventory (FONFIl)</t>
  </si>
  <si>
    <t xml:space="preserve">  Inventory (Days cost of sales)</t>
  </si>
  <si>
    <t xml:space="preserve">  Prepaid Expense</t>
  </si>
  <si>
    <t xml:space="preserve">    Total Current Assets</t>
  </si>
  <si>
    <t>Property and Equipment</t>
  </si>
  <si>
    <t xml:space="preserve">  Land (EBY)</t>
  </si>
  <si>
    <t xml:space="preserve">  Plant (EBY)</t>
  </si>
  <si>
    <t xml:space="preserve">  Equipment (EBY)</t>
  </si>
  <si>
    <t xml:space="preserve">  Computers (NONFI)</t>
  </si>
  <si>
    <t xml:space="preserve">  Autos (EBY)</t>
  </si>
  <si>
    <t xml:space="preserve">  Accumlated Depreciation</t>
  </si>
  <si>
    <t xml:space="preserve">    Total Property and Equipment</t>
  </si>
  <si>
    <t>Other Assets</t>
  </si>
  <si>
    <t xml:space="preserve">  Goodwill</t>
  </si>
  <si>
    <t xml:space="preserve">  Accumlated Amortization of Goodwill</t>
  </si>
  <si>
    <t xml:space="preserve">    Total Other Assets</t>
  </si>
  <si>
    <t>Total</t>
  </si>
  <si>
    <t>Current Liabilities</t>
  </si>
  <si>
    <t xml:space="preserve">  Acc. Pay 1 (Avg days to pay)</t>
  </si>
  <si>
    <t xml:space="preserve">  Acc. Pay 2 (Avg days to pay)</t>
  </si>
  <si>
    <t xml:space="preserve">  Line of Credit</t>
  </si>
  <si>
    <t xml:space="preserve">  Current portion of LTD</t>
  </si>
  <si>
    <t xml:space="preserve">  Withheld Taxes and Accrued Expenses</t>
  </si>
  <si>
    <t xml:space="preserve">    Total Current Liabilities</t>
  </si>
  <si>
    <t>Long Term Liabilities</t>
  </si>
  <si>
    <t xml:space="preserve">  Notes Payable Wizard 1</t>
  </si>
  <si>
    <t xml:space="preserve">    Total Long Term Liabilities</t>
  </si>
  <si>
    <t>Stockholder Equity</t>
  </si>
  <si>
    <t xml:space="preserve">  Owners Capital</t>
  </si>
  <si>
    <t xml:space="preserve">  Retained earnings</t>
  </si>
  <si>
    <t xml:space="preserve">    Total Stockholder Equity</t>
  </si>
  <si>
    <t>Budgeted Statement of Operations</t>
  </si>
  <si>
    <t>Revenue</t>
  </si>
  <si>
    <t xml:space="preserve">  Entered by User (O1)</t>
  </si>
  <si>
    <t xml:space="preserve">  Entered by User (O2)</t>
  </si>
  <si>
    <t xml:space="preserve">  Entered by User (O3)</t>
  </si>
  <si>
    <t xml:space="preserve">  Trend Based on Historical</t>
  </si>
  <si>
    <t xml:space="preserve">  Adjust Prior Period Amount (O1)</t>
  </si>
  <si>
    <t xml:space="preserve">  Adjust Prior Period Amount (O2)</t>
  </si>
  <si>
    <t xml:space="preserve">  Adjust Prior Period Amount (O3)</t>
  </si>
  <si>
    <t xml:space="preserve">  Fun. of non-financial (Units Sold)</t>
  </si>
  <si>
    <t xml:space="preserve">  Fun. of non-financial (Units P6)</t>
  </si>
  <si>
    <t xml:space="preserve">    Total Revenue</t>
  </si>
  <si>
    <t>Cost of Sales</t>
  </si>
  <si>
    <t xml:space="preserve">  Percent of other Categories</t>
  </si>
  <si>
    <t xml:space="preserve">  Adjust prior period amount (O1-L)</t>
  </si>
  <si>
    <t xml:space="preserve">  Fun. of non-financial (Cloud Cost)</t>
  </si>
  <si>
    <t xml:space="preserve">    Total Cost of Sales</t>
  </si>
  <si>
    <t>Gross Profit</t>
  </si>
  <si>
    <t>Operating Expenses</t>
  </si>
  <si>
    <t xml:space="preserve">  Entered By User (O1-2)</t>
  </si>
  <si>
    <t xml:space="preserve">  Entered By User (O2-2)</t>
  </si>
  <si>
    <t xml:space="preserve">  Link to Excel Workbook</t>
  </si>
  <si>
    <t xml:space="preserve">  Trend Based on Hist (2)</t>
  </si>
  <si>
    <t xml:space="preserve">  Depreciation 1 (Plant,Equip, Auto)</t>
  </si>
  <si>
    <t xml:space="preserve">  Fun. of non-financial (Wages)</t>
  </si>
  <si>
    <t xml:space="preserve">  Percent of other Categories (2)</t>
  </si>
  <si>
    <t xml:space="preserve">    Total Operating Expenses</t>
  </si>
  <si>
    <t>Income from operations</t>
  </si>
  <si>
    <t>Other Income(Expense)</t>
  </si>
  <si>
    <t xml:space="preserve">  Amortization of Goodwill</t>
  </si>
  <si>
    <t xml:space="preserve">  Interest expense</t>
  </si>
  <si>
    <t xml:space="preserve">  Interest Exp LOC</t>
  </si>
  <si>
    <t xml:space="preserve">  Sale of Fixed Asset</t>
  </si>
  <si>
    <t xml:space="preserve">    Total Other Income(Expense)</t>
  </si>
  <si>
    <t>Income before taxes</t>
  </si>
  <si>
    <t>Provision for Taxes</t>
  </si>
  <si>
    <t xml:space="preserve">  Taxes based on net income</t>
  </si>
  <si>
    <t xml:space="preserve">    Total Provision for Taxes</t>
  </si>
  <si>
    <t>Net Income</t>
  </si>
  <si>
    <t>Budgeted Non Financial Items</t>
  </si>
  <si>
    <t>Units Sold Product Type 1 (Ex. Car)</t>
  </si>
  <si>
    <t>% that buy Additional Product #1</t>
  </si>
  <si>
    <t>% that buy Additional Product #2</t>
  </si>
  <si>
    <t>% that buy Additional Product #3</t>
  </si>
  <si>
    <t>% that buy Additional Product #4</t>
  </si>
  <si>
    <t>% that buy Additional Product #5</t>
  </si>
  <si>
    <t>Units Sold Additional Product #1</t>
  </si>
  <si>
    <t>Units Sold Additional Product #2</t>
  </si>
  <si>
    <t>Units Sold Additional Product #4</t>
  </si>
  <si>
    <t>Units Sold Additional Product #5</t>
  </si>
  <si>
    <t>Growth Rate For Cost</t>
  </si>
  <si>
    <t>total Computers</t>
  </si>
  <si>
    <t>Purchase Order (-2500)</t>
  </si>
  <si>
    <t>Units Sold Additional Product #6 (10,000)</t>
  </si>
  <si>
    <t>Change to Purchase Orders</t>
  </si>
  <si>
    <t>Change to Inventory</t>
  </si>
  <si>
    <t>Withheld Employee Taxes</t>
  </si>
  <si>
    <t>New Users</t>
  </si>
  <si>
    <t>Lost Users</t>
  </si>
  <si>
    <t>Total users</t>
  </si>
  <si>
    <t>Average Cost per user</t>
  </si>
  <si>
    <t>Cloud Costs</t>
  </si>
  <si>
    <t>Sample Calc</t>
  </si>
  <si>
    <t>Employee Type 1: Total Employees</t>
  </si>
  <si>
    <t>Employee Type 2: Avg Monthly Wage</t>
  </si>
  <si>
    <t>Employee Type 1: Total Wages</t>
  </si>
  <si>
    <t>Bob Salary</t>
  </si>
  <si>
    <t>Bob FICA Tax</t>
  </si>
  <si>
    <t>Bob Benefits</t>
  </si>
  <si>
    <t>Bob Total</t>
  </si>
  <si>
    <t>Jim Salary</t>
  </si>
  <si>
    <t>Jim FICA Tax</t>
  </si>
  <si>
    <t>Jim Benefits</t>
  </si>
  <si>
    <t>Jim Total</t>
  </si>
  <si>
    <t>Total Salary</t>
  </si>
  <si>
    <t>Total FICA Tax</t>
  </si>
  <si>
    <t>Total Benefits</t>
  </si>
  <si>
    <t>Total Salaried Employees Exp</t>
  </si>
  <si>
    <t>Historical</t>
  </si>
  <si>
    <t>Units Sold Additional Product #3</t>
  </si>
  <si>
    <t>Inventory Received (-2500)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</si>
</sst>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;\-&quot;$&quot;#,##0"/>
    <numFmt numFmtId="165" formatCode="#,##0.000;\-#,##0.000"/>
    <numFmt numFmtId="166" formatCode="#,##0.000"/>
  </numFmts>
  <fonts count="3" x14ac:knownFonts="1">
    <font>
      <sz val="8.25"/>
      <name val="Microsoft Sans Serif"/>
    </font>
    <font>
      <sz val="9"/>
      <name val="Microsoft Sans Serif"/>
      <family val="2"/>
    </font>
    <font>
      <b/>
      <sz val="9"/>
      <name val="Microsoft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protection locked="0"/>
    </xf>
  </cellStyleXfs>
  <cellXfs count="34">
    <xf numFmtId="0" fontId="0" fillId="0" borderId="0" xfId="0" applyFont="1" applyAlignment="1">
      <alignment vertical="top"/>
      <protection locked="0"/>
    </xf>
    <xf numFmtId="0" fontId="1" fillId="0" borderId="0" xfId="0" applyFont="1" applyAlignment="1">
      <alignment vertical="top"/>
      <protection locked="0"/>
    </xf>
    <xf numFmtId="3" fontId="1" fillId="0" borderId="0" xfId="0" applyNumberFormat="1" applyFont="1" applyAlignment="1">
      <alignment vertical="top"/>
      <protection locked="0"/>
    </xf>
    <xf numFmtId="49" fontId="1" fillId="0" borderId="0" xfId="0" applyNumberFormat="1" applyFont="1" applyAlignment="1">
      <alignment horizontal="center" vertical="top"/>
      <protection locked="0"/>
    </xf>
    <xf numFmtId="49" fontId="1" fillId="0" borderId="1" xfId="0" applyNumberFormat="1" applyFont="1" applyBorder="1" applyAlignment="1">
      <alignment horizontal="center" vertical="top"/>
      <protection locked="0"/>
    </xf>
    <xf numFmtId="49" fontId="1" fillId="0" borderId="1" xfId="0" applyNumberFormat="1" applyFont="1" applyBorder="1" applyAlignment="1">
      <alignment horizontal="center" vertical="center"/>
      <protection locked="0"/>
    </xf>
    <xf numFmtId="3" fontId="1" fillId="0" borderId="0" xfId="0" applyNumberFormat="1" applyFont="1" applyAlignment="1">
      <alignment horizontal="center" vertical="center"/>
      <protection locked="0"/>
    </xf>
    <xf numFmtId="0" fontId="1" fillId="0" borderId="0" xfId="0" applyFont="1" applyAlignment="1">
      <alignment horizontal="center" vertical="center"/>
      <protection locked="0"/>
    </xf>
    <xf numFmtId="3" fontId="1" fillId="0" borderId="1" xfId="0" applyNumberFormat="1" applyFont="1" applyBorder="1" applyAlignment="1">
      <alignment horizontal="center" vertical="center"/>
      <protection locked="0"/>
    </xf>
    <xf numFmtId="0" fontId="2" fillId="0" borderId="0" xfId="0" applyFont="1" applyAlignment="1">
      <alignment horizontal="center" vertical="center"/>
      <protection locked="0"/>
    </xf>
    <xf numFmtId="3" fontId="2" fillId="0" borderId="0" xfId="0" applyNumberFormat="1" applyFont="1" applyAlignment="1">
      <alignment horizontal="center" vertical="center"/>
      <protection locked="0"/>
    </xf>
    <xf numFmtId="164" fontId="1" fillId="0" borderId="0" xfId="0" applyNumberFormat="1" applyFont="1" applyAlignment="1">
      <alignment horizontal="center" vertical="center"/>
      <protection locked="0"/>
    </xf>
    <xf numFmtId="3" fontId="2" fillId="0" borderId="1" xfId="0" applyNumberFormat="1" applyFont="1" applyBorder="1" applyAlignment="1">
      <alignment horizontal="center" vertical="center"/>
      <protection locked="0"/>
    </xf>
    <xf numFmtId="164" fontId="2" fillId="0" borderId="0" xfId="0" applyNumberFormat="1" applyFont="1" applyAlignment="1">
      <alignment horizontal="center" vertical="center"/>
      <protection locked="0"/>
    </xf>
    <xf numFmtId="164" fontId="2" fillId="0" borderId="1" xfId="0" applyNumberFormat="1" applyFont="1" applyBorder="1" applyAlignment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  <protection locked="0"/>
    </xf>
    <xf numFmtId="2" fontId="1" fillId="0" borderId="0" xfId="0" applyNumberFormat="1" applyFont="1" applyAlignment="1">
      <alignment vertical="top"/>
      <protection locked="0"/>
    </xf>
    <xf numFmtId="165" fontId="1" fillId="0" borderId="0" xfId="0" applyNumberFormat="1" applyFont="1" applyAlignment="1">
      <alignment vertical="top"/>
      <protection locked="0"/>
    </xf>
    <xf numFmtId="4" fontId="1" fillId="0" borderId="0" xfId="0" applyNumberFormat="1" applyFont="1" applyAlignment="1">
      <alignment vertical="top"/>
      <protection locked="0"/>
    </xf>
    <xf numFmtId="49" fontId="1" fillId="0" borderId="0" xfId="0" applyNumberFormat="1" applyFont="1" applyAlignment="1">
      <alignment horizontal="left" vertical="center"/>
      <protection locked="0"/>
    </xf>
    <xf numFmtId="49" fontId="1" fillId="0" borderId="1" xfId="0" applyNumberFormat="1" applyFont="1" applyBorder="1" applyAlignment="1">
      <alignment horizontal="left" vertical="center"/>
      <protection locked="0"/>
    </xf>
    <xf numFmtId="0" fontId="2" fillId="0" borderId="0" xfId="0" applyFont="1" applyAlignment="1">
      <alignment horizontal="left" vertical="center"/>
      <protection locked="0"/>
    </xf>
    <xf numFmtId="0" fontId="1" fillId="0" borderId="0" xfId="0" applyFont="1" applyAlignment="1">
      <alignment horizontal="left" vertical="center"/>
      <protection locked="0"/>
    </xf>
    <xf numFmtId="49" fontId="1" fillId="0" borderId="0" xfId="0" applyNumberFormat="1" applyFont="1" applyAlignment="1">
      <alignment horizontal="center" vertical="top"/>
      <protection locked="0"/>
    </xf>
    <xf numFmtId="166" fontId="1" fillId="0" borderId="0" xfId="0" applyNumberFormat="1" applyFont="1" applyAlignment="1">
      <alignment vertical="top"/>
      <protection locked="0"/>
    </xf>
    <xf numFmtId="49" fontId="1" fillId="0" borderId="0" xfId="0" applyNumberFormat="1" applyFont="1" applyAlignment="1">
      <alignment horizontal="center" vertical="center"/>
      <protection locked="0"/>
    </xf>
    <xf numFmtId="3" fontId="1" fillId="0" borderId="0" xfId="0" applyNumberFormat="1" applyFont="1" applyAlignment="1">
      <alignment horizontal="center" vertical="center"/>
      <protection locked="0"/>
    </xf>
    <xf numFmtId="49" fontId="1" fillId="0" borderId="1" xfId="0" applyNumberFormat="1" applyFont="1" applyBorder="1" applyAlignment="1">
      <alignment horizontal="center" vertical="center"/>
      <protection locked="0"/>
    </xf>
    <xf numFmtId="3" fontId="1" fillId="0" borderId="1" xfId="0" applyNumberFormat="1" applyFont="1" applyBorder="1" applyAlignment="1">
      <alignment horizontal="center" vertical="center"/>
      <protection locked="0"/>
    </xf>
    <xf numFmtId="2" fontId="1" fillId="0" borderId="0" xfId="0" applyNumberFormat="1" applyFont="1" applyAlignment="1">
      <alignment horizontal="center" vertical="center"/>
      <protection locked="0"/>
    </xf>
    <xf numFmtId="49" fontId="1" fillId="0" borderId="0" xfId="0" applyNumberFormat="1" applyFont="1" applyAlignment="1">
      <alignment horizontal="center" vertical="top"/>
      <protection locked="0"/>
    </xf>
    <xf numFmtId="3" fontId="1" fillId="0" borderId="0" xfId="0" applyNumberFormat="1" applyFont="1" applyAlignment="1">
      <alignment vertical="top"/>
      <protection locked="0"/>
    </xf>
    <xf numFmtId="49" fontId="1" fillId="0" borderId="1" xfId="0" applyNumberFormat="1" applyFont="1" applyBorder="1" applyAlignment="1">
      <alignment horizontal="center" vertical="top"/>
      <protection locked="0"/>
    </xf>
    <xf numFmtId="3" fontId="1" fillId="0" borderId="1" xfId="0" applyNumberFormat="1" applyFont="1" applyBorder="1" applyAlignment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"/>
  <sheetViews>
    <sheetView tabSelected="1" workbookViewId="0">
      <selection activeCell="O2" sqref="O2"/>
    </sheetView>
  </sheetViews>
  <sheetFormatPr defaultColWidth="10" defaultRowHeight="15" customHeight="1" x14ac:dyDescent="0.15"/>
  <cols>
    <col min="1" max="1" width="33.33203125" style="22" customWidth="1"/>
    <col min="2" max="13" width="14.6640625" style="6" customWidth="1"/>
    <col min="14" max="14" width="10" style="7"/>
    <col min="15" max="15" width="22.83203125" style="22" customWidth="1"/>
    <col min="16" max="16384" width="10" style="7"/>
  </cols>
  <sheetData>
    <row r="1" spans="1:15" ht="11.25" customHeight="1" x14ac:dyDescent="0.15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5" ht="11.25" customHeight="1" x14ac:dyDescent="0.15">
      <c r="A2" s="25" t="s">
        <v>51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5" ht="11.25" customHeight="1" x14ac:dyDescent="0.15">
      <c r="A3" s="25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5" ht="11.25" customHeight="1" x14ac:dyDescent="0.15">
      <c r="A4" s="27" t="s">
        <v>2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4.25" customHeight="1" x14ac:dyDescent="0.15">
      <c r="A5" s="19"/>
      <c r="B5" s="23" t="s">
        <v>129</v>
      </c>
      <c r="C5" s="23" t="s">
        <v>129</v>
      </c>
      <c r="D5" s="23" t="s">
        <v>129</v>
      </c>
      <c r="E5" s="23" t="s">
        <v>129</v>
      </c>
      <c r="F5" s="23" t="s">
        <v>129</v>
      </c>
      <c r="G5" s="23" t="s">
        <v>129</v>
      </c>
      <c r="H5" s="23" t="s">
        <v>129</v>
      </c>
      <c r="I5" s="23" t="s">
        <v>129</v>
      </c>
      <c r="J5" s="23" t="s">
        <v>129</v>
      </c>
      <c r="K5" s="23" t="s">
        <v>129</v>
      </c>
      <c r="L5" s="23" t="s">
        <v>129</v>
      </c>
      <c r="M5" s="23" t="s">
        <v>129</v>
      </c>
      <c r="N5" s="23"/>
    </row>
    <row r="6" spans="1:15" ht="14.25" customHeight="1" x14ac:dyDescent="0.15">
      <c r="A6" s="20"/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</row>
    <row r="7" spans="1:15" s="9" customFormat="1" ht="14.25" customHeight="1" x14ac:dyDescent="0.15">
      <c r="A7" s="21" t="s">
        <v>52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O7" s="21"/>
    </row>
    <row r="8" spans="1:15" ht="14.25" customHeight="1" x14ac:dyDescent="0.15">
      <c r="A8" s="22" t="s">
        <v>53</v>
      </c>
      <c r="B8" s="11">
        <v>175000</v>
      </c>
      <c r="C8" s="11">
        <v>58333</v>
      </c>
      <c r="D8" s="11">
        <v>116667</v>
      </c>
      <c r="E8" s="11">
        <v>116667</v>
      </c>
      <c r="F8" s="11">
        <v>116667</v>
      </c>
      <c r="G8" s="11">
        <v>116667</v>
      </c>
      <c r="H8" s="11">
        <v>116667</v>
      </c>
      <c r="I8" s="11">
        <v>116667</v>
      </c>
      <c r="J8" s="11">
        <v>116667</v>
      </c>
      <c r="K8" s="11">
        <v>116667</v>
      </c>
      <c r="L8" s="11">
        <v>116667</v>
      </c>
      <c r="M8" s="11">
        <v>116667</v>
      </c>
    </row>
    <row r="9" spans="1:15" ht="14.25" customHeight="1" x14ac:dyDescent="0.15">
      <c r="A9" s="22" t="s">
        <v>54</v>
      </c>
      <c r="B9" s="6">
        <v>23000</v>
      </c>
      <c r="C9" s="6">
        <v>23000</v>
      </c>
      <c r="D9" s="6">
        <v>23000</v>
      </c>
      <c r="E9" s="6">
        <v>23000</v>
      </c>
      <c r="F9" s="6">
        <v>23000</v>
      </c>
      <c r="G9" s="6">
        <v>23000</v>
      </c>
      <c r="H9" s="6">
        <v>23000</v>
      </c>
      <c r="I9" s="6">
        <v>23000</v>
      </c>
      <c r="J9" s="6">
        <v>23000</v>
      </c>
      <c r="K9" s="6">
        <v>23000</v>
      </c>
      <c r="L9" s="6">
        <v>23000</v>
      </c>
      <c r="M9" s="6">
        <v>23000</v>
      </c>
    </row>
    <row r="10" spans="1:15" ht="14.25" customHeight="1" x14ac:dyDescent="0.15">
      <c r="A10" s="22" t="s">
        <v>55</v>
      </c>
      <c r="B10" s="6">
        <v>20417</v>
      </c>
      <c r="C10" s="6">
        <v>20417</v>
      </c>
      <c r="D10" s="6">
        <v>15312</v>
      </c>
      <c r="E10" s="6">
        <v>25521</v>
      </c>
      <c r="F10" s="6">
        <v>20417</v>
      </c>
      <c r="G10" s="6">
        <v>20417</v>
      </c>
      <c r="H10" s="6">
        <v>15312</v>
      </c>
      <c r="I10" s="6">
        <v>25521</v>
      </c>
      <c r="J10" s="6">
        <v>20417</v>
      </c>
      <c r="K10" s="6">
        <v>20417</v>
      </c>
      <c r="L10" s="6">
        <v>20417</v>
      </c>
      <c r="M10" s="6">
        <v>20415</v>
      </c>
    </row>
    <row r="11" spans="1:15" ht="14.25" customHeight="1" x14ac:dyDescent="0.15">
      <c r="A11" s="22" t="s">
        <v>56</v>
      </c>
      <c r="B11" s="6">
        <v>170000</v>
      </c>
      <c r="C11" s="6">
        <v>56667</v>
      </c>
      <c r="D11" s="6">
        <v>113333</v>
      </c>
      <c r="E11" s="6">
        <v>113333</v>
      </c>
      <c r="F11" s="6">
        <v>113333</v>
      </c>
      <c r="G11" s="6">
        <v>113333</v>
      </c>
      <c r="H11" s="6">
        <v>113333</v>
      </c>
      <c r="I11" s="6">
        <v>113333</v>
      </c>
      <c r="J11" s="6">
        <v>113333</v>
      </c>
      <c r="K11" s="6">
        <v>113333</v>
      </c>
      <c r="L11" s="6">
        <v>113333</v>
      </c>
      <c r="M11" s="6">
        <v>113333</v>
      </c>
    </row>
    <row r="12" spans="1:15" ht="14.25" customHeight="1" x14ac:dyDescent="0.15">
      <c r="A12" s="22" t="s">
        <v>57</v>
      </c>
      <c r="B12" s="6">
        <v>165000</v>
      </c>
      <c r="C12" s="6">
        <v>55000</v>
      </c>
      <c r="D12" s="6">
        <v>110000</v>
      </c>
      <c r="E12" s="6">
        <v>110000</v>
      </c>
      <c r="F12" s="6">
        <v>110000</v>
      </c>
      <c r="G12" s="6">
        <v>110000</v>
      </c>
      <c r="H12" s="6">
        <v>110000</v>
      </c>
      <c r="I12" s="6">
        <v>110000</v>
      </c>
      <c r="J12" s="6">
        <v>110000</v>
      </c>
      <c r="K12" s="6">
        <v>110000</v>
      </c>
      <c r="L12" s="6">
        <v>110000</v>
      </c>
      <c r="M12" s="6">
        <v>121000</v>
      </c>
    </row>
    <row r="13" spans="1:15" ht="14.25" customHeight="1" x14ac:dyDescent="0.15">
      <c r="A13" s="22" t="s">
        <v>58</v>
      </c>
      <c r="B13" s="6">
        <v>31154</v>
      </c>
      <c r="C13" s="6">
        <v>0</v>
      </c>
      <c r="D13" s="6">
        <v>15577</v>
      </c>
      <c r="E13" s="6">
        <v>15577</v>
      </c>
      <c r="F13" s="6">
        <v>15577</v>
      </c>
      <c r="G13" s="6">
        <v>15596</v>
      </c>
      <c r="H13" s="6">
        <v>15577</v>
      </c>
      <c r="I13" s="6">
        <v>15596</v>
      </c>
      <c r="J13" s="6">
        <v>15577</v>
      </c>
      <c r="K13" s="6">
        <v>15596</v>
      </c>
      <c r="L13" s="6">
        <v>15577</v>
      </c>
      <c r="M13" s="6">
        <v>15596</v>
      </c>
    </row>
    <row r="14" spans="1:15" ht="14.25" customHeight="1" x14ac:dyDescent="0.15">
      <c r="A14" s="22" t="s">
        <v>59</v>
      </c>
      <c r="B14" s="6">
        <v>25384</v>
      </c>
      <c r="C14" s="6">
        <v>25384</v>
      </c>
      <c r="D14" s="6">
        <v>27922</v>
      </c>
      <c r="E14" s="6">
        <v>27922</v>
      </c>
      <c r="F14" s="6">
        <v>27922</v>
      </c>
      <c r="G14" s="6">
        <v>30714</v>
      </c>
      <c r="H14" s="6">
        <v>30714</v>
      </c>
      <c r="I14" s="6">
        <v>30714</v>
      </c>
      <c r="J14" s="6">
        <v>30714</v>
      </c>
      <c r="K14" s="6">
        <v>30714</v>
      </c>
      <c r="L14" s="6">
        <v>30714</v>
      </c>
      <c r="M14" s="6">
        <v>30714</v>
      </c>
    </row>
    <row r="15" spans="1:15" ht="14.25" customHeight="1" x14ac:dyDescent="0.15">
      <c r="A15" s="22" t="s">
        <v>60</v>
      </c>
      <c r="B15" s="6">
        <v>365000</v>
      </c>
      <c r="C15" s="6">
        <v>380000</v>
      </c>
      <c r="D15" s="6">
        <v>345000</v>
      </c>
      <c r="E15" s="6">
        <v>365000</v>
      </c>
      <c r="F15" s="6">
        <v>405000</v>
      </c>
      <c r="G15" s="6">
        <v>415000</v>
      </c>
      <c r="H15" s="6">
        <v>425000</v>
      </c>
      <c r="I15" s="6">
        <v>440000</v>
      </c>
      <c r="J15" s="6">
        <v>385000</v>
      </c>
      <c r="K15" s="6">
        <v>475000</v>
      </c>
      <c r="L15" s="6">
        <v>335000</v>
      </c>
      <c r="M15" s="6">
        <v>335000</v>
      </c>
    </row>
    <row r="16" spans="1:15" ht="14.25" customHeight="1" x14ac:dyDescent="0.15">
      <c r="A16" s="22" t="s">
        <v>61</v>
      </c>
      <c r="B16" s="8">
        <v>0</v>
      </c>
      <c r="C16" s="8">
        <v>0</v>
      </c>
      <c r="D16" s="8">
        <v>0</v>
      </c>
      <c r="E16" s="8">
        <v>100000</v>
      </c>
      <c r="F16" s="8">
        <v>100000</v>
      </c>
      <c r="G16" s="8">
        <v>120000</v>
      </c>
      <c r="H16" s="8">
        <v>120000</v>
      </c>
      <c r="I16" s="8">
        <v>120000</v>
      </c>
      <c r="J16" s="8">
        <v>120000</v>
      </c>
      <c r="K16" s="8">
        <v>150000</v>
      </c>
      <c r="L16" s="8">
        <v>150000</v>
      </c>
      <c r="M16" s="8">
        <v>150000</v>
      </c>
    </row>
    <row r="17" spans="1:15" s="9" customFormat="1" ht="14.25" customHeight="1" x14ac:dyDescent="0.15">
      <c r="A17" s="21" t="s">
        <v>62</v>
      </c>
      <c r="B17" s="10">
        <f t="shared" ref="B17:M17" si="0">SUM(B$7:B$16)</f>
        <v>974955</v>
      </c>
      <c r="C17" s="10">
        <f t="shared" si="0"/>
        <v>618801</v>
      </c>
      <c r="D17" s="10">
        <f t="shared" si="0"/>
        <v>766811</v>
      </c>
      <c r="E17" s="10">
        <f t="shared" si="0"/>
        <v>897020</v>
      </c>
      <c r="F17" s="10">
        <f t="shared" si="0"/>
        <v>931916</v>
      </c>
      <c r="G17" s="10">
        <f t="shared" si="0"/>
        <v>964727</v>
      </c>
      <c r="H17" s="10">
        <f t="shared" si="0"/>
        <v>969603</v>
      </c>
      <c r="I17" s="10">
        <f t="shared" si="0"/>
        <v>994831</v>
      </c>
      <c r="J17" s="10">
        <f t="shared" si="0"/>
        <v>934708</v>
      </c>
      <c r="K17" s="10">
        <f t="shared" si="0"/>
        <v>1054727</v>
      </c>
      <c r="L17" s="10">
        <f t="shared" si="0"/>
        <v>914708</v>
      </c>
      <c r="M17" s="10">
        <f t="shared" si="0"/>
        <v>925725</v>
      </c>
      <c r="O17" s="21"/>
    </row>
    <row r="18" spans="1:15" s="9" customFormat="1" ht="14.25" customHeight="1" x14ac:dyDescent="0.15">
      <c r="A18" s="21" t="s">
        <v>63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O18" s="21"/>
    </row>
    <row r="19" spans="1:15" ht="14.25" customHeight="1" x14ac:dyDescent="0.15">
      <c r="A19" s="22" t="s">
        <v>64</v>
      </c>
      <c r="B19" s="6">
        <v>175492</v>
      </c>
      <c r="C19" s="6">
        <v>111384</v>
      </c>
      <c r="D19" s="6">
        <v>138026</v>
      </c>
      <c r="E19" s="6">
        <v>161464</v>
      </c>
      <c r="F19" s="6">
        <v>167745</v>
      </c>
      <c r="G19" s="6">
        <v>173651</v>
      </c>
      <c r="H19" s="6">
        <v>174529</v>
      </c>
      <c r="I19" s="6">
        <v>179070</v>
      </c>
      <c r="J19" s="6">
        <v>168247</v>
      </c>
      <c r="K19" s="6">
        <v>189851</v>
      </c>
      <c r="L19" s="6">
        <v>164647</v>
      </c>
      <c r="M19" s="6">
        <v>166631</v>
      </c>
    </row>
    <row r="20" spans="1:15" ht="14.25" customHeight="1" x14ac:dyDescent="0.15">
      <c r="A20" s="22" t="s">
        <v>65</v>
      </c>
      <c r="B20" s="6">
        <v>105500</v>
      </c>
      <c r="C20" s="6">
        <v>105500</v>
      </c>
      <c r="D20" s="6">
        <v>105500</v>
      </c>
      <c r="E20" s="6">
        <v>105500</v>
      </c>
      <c r="F20" s="6">
        <v>105500</v>
      </c>
      <c r="G20" s="6">
        <v>105500</v>
      </c>
      <c r="H20" s="6">
        <v>105500</v>
      </c>
      <c r="I20" s="6">
        <v>105500</v>
      </c>
      <c r="J20" s="6">
        <v>105500</v>
      </c>
      <c r="K20" s="6">
        <v>105500</v>
      </c>
      <c r="L20" s="6">
        <v>105500</v>
      </c>
      <c r="M20" s="6">
        <v>105500</v>
      </c>
    </row>
    <row r="21" spans="1:15" ht="14.25" customHeight="1" x14ac:dyDescent="0.15">
      <c r="A21" s="22" t="s">
        <v>66</v>
      </c>
      <c r="B21" s="8">
        <v>80</v>
      </c>
      <c r="C21" s="8">
        <v>240</v>
      </c>
      <c r="D21" s="8">
        <v>480</v>
      </c>
      <c r="E21" s="8">
        <v>768</v>
      </c>
      <c r="F21" s="8">
        <v>1128</v>
      </c>
      <c r="G21" s="8">
        <v>1560</v>
      </c>
      <c r="H21" s="8">
        <v>2064</v>
      </c>
      <c r="I21" s="8">
        <v>2608</v>
      </c>
      <c r="J21" s="8">
        <v>3220</v>
      </c>
      <c r="K21" s="8">
        <v>3900</v>
      </c>
      <c r="L21" s="8">
        <v>4648</v>
      </c>
      <c r="M21" s="8">
        <v>5464</v>
      </c>
    </row>
    <row r="22" spans="1:15" s="9" customFormat="1" ht="14.25" customHeight="1" x14ac:dyDescent="0.15">
      <c r="A22" s="21" t="s">
        <v>67</v>
      </c>
      <c r="B22" s="12">
        <f t="shared" ref="B22:M22" si="1">SUM(B$19:B$21)</f>
        <v>281072</v>
      </c>
      <c r="C22" s="12">
        <f t="shared" si="1"/>
        <v>217124</v>
      </c>
      <c r="D22" s="12">
        <f t="shared" si="1"/>
        <v>244006</v>
      </c>
      <c r="E22" s="12">
        <f t="shared" si="1"/>
        <v>267732</v>
      </c>
      <c r="F22" s="12">
        <f t="shared" si="1"/>
        <v>274373</v>
      </c>
      <c r="G22" s="12">
        <f t="shared" si="1"/>
        <v>280711</v>
      </c>
      <c r="H22" s="12">
        <f t="shared" si="1"/>
        <v>282093</v>
      </c>
      <c r="I22" s="12">
        <f t="shared" si="1"/>
        <v>287178</v>
      </c>
      <c r="J22" s="12">
        <f t="shared" si="1"/>
        <v>276967</v>
      </c>
      <c r="K22" s="12">
        <f t="shared" si="1"/>
        <v>299251</v>
      </c>
      <c r="L22" s="12">
        <f t="shared" si="1"/>
        <v>274795</v>
      </c>
      <c r="M22" s="12">
        <f t="shared" si="1"/>
        <v>277595</v>
      </c>
      <c r="O22" s="21"/>
    </row>
    <row r="23" spans="1:15" s="9" customFormat="1" ht="14.25" customHeight="1" x14ac:dyDescent="0.15">
      <c r="A23" s="21" t="s">
        <v>68</v>
      </c>
      <c r="B23" s="13">
        <f t="shared" ref="B23:M23" si="2">B$17-B$22</f>
        <v>693883</v>
      </c>
      <c r="C23" s="13">
        <f t="shared" si="2"/>
        <v>401677</v>
      </c>
      <c r="D23" s="13">
        <f t="shared" si="2"/>
        <v>522805</v>
      </c>
      <c r="E23" s="13">
        <f t="shared" si="2"/>
        <v>629288</v>
      </c>
      <c r="F23" s="13">
        <f t="shared" si="2"/>
        <v>657543</v>
      </c>
      <c r="G23" s="13">
        <f t="shared" si="2"/>
        <v>684016</v>
      </c>
      <c r="H23" s="13">
        <f t="shared" si="2"/>
        <v>687510</v>
      </c>
      <c r="I23" s="13">
        <f t="shared" si="2"/>
        <v>707653</v>
      </c>
      <c r="J23" s="13">
        <f t="shared" si="2"/>
        <v>657741</v>
      </c>
      <c r="K23" s="13">
        <f t="shared" si="2"/>
        <v>755476</v>
      </c>
      <c r="L23" s="13">
        <f t="shared" si="2"/>
        <v>639913</v>
      </c>
      <c r="M23" s="13">
        <f t="shared" si="2"/>
        <v>648130</v>
      </c>
      <c r="O23" s="21"/>
    </row>
    <row r="24" spans="1:15" s="9" customFormat="1" ht="14.25" customHeight="1" x14ac:dyDescent="0.15">
      <c r="A24" s="21" t="s">
        <v>69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O24" s="21"/>
    </row>
    <row r="25" spans="1:15" ht="14.25" customHeight="1" x14ac:dyDescent="0.15">
      <c r="A25" s="22" t="s">
        <v>70</v>
      </c>
      <c r="B25" s="6">
        <v>250000</v>
      </c>
      <c r="C25" s="6">
        <v>250000</v>
      </c>
      <c r="D25" s="6">
        <v>250000</v>
      </c>
      <c r="E25" s="6">
        <v>250000</v>
      </c>
      <c r="F25" s="6">
        <v>250000</v>
      </c>
      <c r="G25" s="6">
        <v>250000</v>
      </c>
      <c r="H25" s="6">
        <v>250000</v>
      </c>
      <c r="I25" s="6">
        <v>250000</v>
      </c>
      <c r="J25" s="6">
        <v>250000</v>
      </c>
      <c r="K25" s="6">
        <v>250000</v>
      </c>
      <c r="L25" s="6">
        <v>250000</v>
      </c>
      <c r="M25" s="6">
        <v>250000</v>
      </c>
    </row>
    <row r="26" spans="1:15" ht="14.25" customHeight="1" x14ac:dyDescent="0.15">
      <c r="A26" s="22" t="s">
        <v>71</v>
      </c>
      <c r="B26" s="6">
        <v>40000</v>
      </c>
      <c r="C26" s="6">
        <v>40000</v>
      </c>
      <c r="D26" s="6">
        <v>40000</v>
      </c>
      <c r="E26" s="6">
        <v>40000</v>
      </c>
      <c r="F26" s="6">
        <v>40000</v>
      </c>
      <c r="G26" s="6">
        <v>40000</v>
      </c>
      <c r="H26" s="6">
        <v>40000</v>
      </c>
      <c r="I26" s="6">
        <v>40000</v>
      </c>
      <c r="J26" s="6">
        <v>40000</v>
      </c>
      <c r="K26" s="6">
        <v>40000</v>
      </c>
      <c r="L26" s="6">
        <v>40000</v>
      </c>
      <c r="M26" s="6">
        <v>40000</v>
      </c>
    </row>
    <row r="27" spans="1:15" ht="14.25" customHeight="1" x14ac:dyDescent="0.15">
      <c r="A27" s="22" t="s">
        <v>72</v>
      </c>
      <c r="B27" s="6">
        <v>25487</v>
      </c>
      <c r="C27" s="6">
        <v>24784</v>
      </c>
      <c r="D27" s="6">
        <v>21369</v>
      </c>
      <c r="E27" s="6">
        <v>30487</v>
      </c>
      <c r="F27" s="6">
        <v>29847</v>
      </c>
      <c r="G27" s="6">
        <v>27847</v>
      </c>
      <c r="H27" s="6">
        <v>32547</v>
      </c>
      <c r="I27" s="6">
        <v>27224</v>
      </c>
      <c r="J27" s="6">
        <v>26451</v>
      </c>
      <c r="K27" s="6">
        <v>32963</v>
      </c>
      <c r="L27" s="6">
        <v>29824</v>
      </c>
      <c r="M27" s="6">
        <v>30943</v>
      </c>
    </row>
    <row r="28" spans="1:15" ht="14.25" customHeight="1" x14ac:dyDescent="0.15">
      <c r="A28" s="22" t="s">
        <v>73</v>
      </c>
      <c r="B28" s="6">
        <v>2507</v>
      </c>
      <c r="C28" s="6">
        <v>3419</v>
      </c>
      <c r="D28" s="6">
        <v>2507</v>
      </c>
      <c r="E28" s="6">
        <v>3419</v>
      </c>
      <c r="F28" s="6">
        <v>2507</v>
      </c>
      <c r="G28" s="6">
        <v>3419</v>
      </c>
      <c r="H28" s="6">
        <v>2507</v>
      </c>
      <c r="I28" s="6">
        <v>3419</v>
      </c>
      <c r="J28" s="6">
        <v>2507</v>
      </c>
      <c r="K28" s="6">
        <v>3419</v>
      </c>
      <c r="L28" s="6">
        <v>2507</v>
      </c>
      <c r="M28" s="6">
        <v>3419</v>
      </c>
    </row>
    <row r="29" spans="1:15" ht="14.25" customHeight="1" x14ac:dyDescent="0.15">
      <c r="A29" s="22" t="s">
        <v>74</v>
      </c>
      <c r="B29" s="6">
        <v>46312</v>
      </c>
      <c r="C29" s="6">
        <v>46072</v>
      </c>
      <c r="D29" s="6">
        <v>46132</v>
      </c>
      <c r="E29" s="6">
        <v>46672</v>
      </c>
      <c r="F29" s="6">
        <v>46672</v>
      </c>
      <c r="G29" s="6">
        <v>46672</v>
      </c>
      <c r="H29" s="6">
        <v>50680</v>
      </c>
      <c r="I29" s="6">
        <v>50680</v>
      </c>
      <c r="J29" s="6">
        <v>51220</v>
      </c>
      <c r="K29" s="6">
        <v>51220</v>
      </c>
      <c r="L29" s="6">
        <v>51220</v>
      </c>
      <c r="M29" s="6">
        <v>52720</v>
      </c>
    </row>
    <row r="30" spans="1:15" ht="14.25" customHeight="1" x14ac:dyDescent="0.15">
      <c r="A30" s="22" t="s">
        <v>75</v>
      </c>
      <c r="B30" s="6">
        <v>28560</v>
      </c>
      <c r="C30" s="6">
        <v>28560</v>
      </c>
      <c r="D30" s="6">
        <v>28560</v>
      </c>
      <c r="E30" s="6">
        <v>28560</v>
      </c>
      <c r="F30" s="6">
        <v>32640</v>
      </c>
      <c r="G30" s="6">
        <v>32640</v>
      </c>
      <c r="H30" s="6">
        <v>32640</v>
      </c>
      <c r="I30" s="6">
        <v>32640</v>
      </c>
      <c r="J30" s="6">
        <v>32640</v>
      </c>
      <c r="K30" s="6">
        <v>36720</v>
      </c>
      <c r="L30" s="6">
        <v>36720</v>
      </c>
      <c r="M30" s="6">
        <v>36720</v>
      </c>
    </row>
    <row r="31" spans="1:15" ht="14.25" customHeight="1" x14ac:dyDescent="0.15">
      <c r="A31" s="22" t="s">
        <v>76</v>
      </c>
      <c r="B31" s="8">
        <v>165742</v>
      </c>
      <c r="C31" s="8">
        <v>105196</v>
      </c>
      <c r="D31" s="8">
        <v>130358</v>
      </c>
      <c r="E31" s="8">
        <v>152493</v>
      </c>
      <c r="F31" s="8">
        <v>158426</v>
      </c>
      <c r="G31" s="8">
        <v>164004</v>
      </c>
      <c r="H31" s="8">
        <v>164833</v>
      </c>
      <c r="I31" s="8">
        <v>169121</v>
      </c>
      <c r="J31" s="8">
        <v>158900</v>
      </c>
      <c r="K31" s="8">
        <v>179304</v>
      </c>
      <c r="L31" s="8">
        <v>155500</v>
      </c>
      <c r="M31" s="8">
        <v>157373</v>
      </c>
    </row>
    <row r="32" spans="1:15" s="9" customFormat="1" ht="14.25" customHeight="1" x14ac:dyDescent="0.15">
      <c r="A32" s="21" t="s">
        <v>77</v>
      </c>
      <c r="B32" s="12">
        <f t="shared" ref="B32:M32" si="3">SUM(B$25:B$31)</f>
        <v>558608</v>
      </c>
      <c r="C32" s="12">
        <f t="shared" si="3"/>
        <v>498031</v>
      </c>
      <c r="D32" s="12">
        <f t="shared" si="3"/>
        <v>518926</v>
      </c>
      <c r="E32" s="12">
        <f t="shared" si="3"/>
        <v>551631</v>
      </c>
      <c r="F32" s="12">
        <f t="shared" si="3"/>
        <v>560092</v>
      </c>
      <c r="G32" s="12">
        <f t="shared" si="3"/>
        <v>564582</v>
      </c>
      <c r="H32" s="12">
        <f t="shared" si="3"/>
        <v>573207</v>
      </c>
      <c r="I32" s="12">
        <f t="shared" si="3"/>
        <v>573084</v>
      </c>
      <c r="J32" s="12">
        <f t="shared" si="3"/>
        <v>561718</v>
      </c>
      <c r="K32" s="12">
        <f t="shared" si="3"/>
        <v>593626</v>
      </c>
      <c r="L32" s="12">
        <f t="shared" si="3"/>
        <v>565771</v>
      </c>
      <c r="M32" s="12">
        <f t="shared" si="3"/>
        <v>571175</v>
      </c>
      <c r="O32" s="21"/>
    </row>
    <row r="33" spans="1:15" s="9" customFormat="1" ht="14.25" customHeight="1" x14ac:dyDescent="0.15">
      <c r="A33" s="21" t="s">
        <v>78</v>
      </c>
      <c r="B33" s="13">
        <f t="shared" ref="B33:M33" si="4">B$23-B$32</f>
        <v>135275</v>
      </c>
      <c r="C33" s="13">
        <f t="shared" si="4"/>
        <v>-96354</v>
      </c>
      <c r="D33" s="13">
        <f t="shared" si="4"/>
        <v>3879</v>
      </c>
      <c r="E33" s="13">
        <f t="shared" si="4"/>
        <v>77657</v>
      </c>
      <c r="F33" s="13">
        <f t="shared" si="4"/>
        <v>97451</v>
      </c>
      <c r="G33" s="13">
        <f t="shared" si="4"/>
        <v>119434</v>
      </c>
      <c r="H33" s="13">
        <f t="shared" si="4"/>
        <v>114303</v>
      </c>
      <c r="I33" s="13">
        <f t="shared" si="4"/>
        <v>134569</v>
      </c>
      <c r="J33" s="13">
        <f t="shared" si="4"/>
        <v>96023</v>
      </c>
      <c r="K33" s="13">
        <f t="shared" si="4"/>
        <v>161850</v>
      </c>
      <c r="L33" s="13">
        <f t="shared" si="4"/>
        <v>74142</v>
      </c>
      <c r="M33" s="13">
        <f t="shared" si="4"/>
        <v>76955</v>
      </c>
      <c r="O33" s="21"/>
    </row>
    <row r="34" spans="1:15" s="9" customFormat="1" ht="14.25" customHeight="1" x14ac:dyDescent="0.15">
      <c r="A34" s="21" t="s">
        <v>79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O34" s="21"/>
    </row>
    <row r="35" spans="1:15" ht="14.25" customHeight="1" x14ac:dyDescent="0.15">
      <c r="A35" s="22" t="s">
        <v>80</v>
      </c>
      <c r="B35" s="6">
        <v>-5400</v>
      </c>
      <c r="C35" s="6">
        <v>-5400</v>
      </c>
      <c r="D35" s="6">
        <v>-5400</v>
      </c>
      <c r="E35" s="6">
        <v>-5400</v>
      </c>
      <c r="F35" s="6">
        <v>-5400</v>
      </c>
      <c r="G35" s="6">
        <v>-5400</v>
      </c>
      <c r="H35" s="6">
        <v>-5400</v>
      </c>
      <c r="I35" s="6">
        <v>-5400</v>
      </c>
      <c r="J35" s="6">
        <v>-5400</v>
      </c>
      <c r="K35" s="6">
        <v>-5400</v>
      </c>
      <c r="L35" s="6">
        <v>-5400</v>
      </c>
      <c r="M35" s="6">
        <v>-5400</v>
      </c>
    </row>
    <row r="36" spans="1:15" ht="14.25" customHeight="1" x14ac:dyDescent="0.15">
      <c r="A36" s="22" t="s">
        <v>81</v>
      </c>
      <c r="B36" s="6">
        <v>0</v>
      </c>
      <c r="C36" s="6">
        <v>-8125</v>
      </c>
      <c r="D36" s="6">
        <v>-8010</v>
      </c>
      <c r="E36" s="6">
        <v>-7894</v>
      </c>
      <c r="F36" s="6">
        <v>-7778</v>
      </c>
      <c r="G36" s="6">
        <v>-7661</v>
      </c>
      <c r="H36" s="6">
        <v>-7544</v>
      </c>
      <c r="I36" s="6">
        <v>-7426</v>
      </c>
      <c r="J36" s="6">
        <v>-7307</v>
      </c>
      <c r="K36" s="6">
        <v>-7188</v>
      </c>
      <c r="L36" s="6">
        <v>-7068</v>
      </c>
      <c r="M36" s="6">
        <v>-6947</v>
      </c>
    </row>
    <row r="37" spans="1:15" ht="14.25" customHeight="1" x14ac:dyDescent="0.15">
      <c r="A37" s="22" t="s">
        <v>82</v>
      </c>
      <c r="B37" s="6">
        <v>-525</v>
      </c>
      <c r="C37" s="6">
        <v>-525</v>
      </c>
      <c r="D37" s="6">
        <v>-525</v>
      </c>
      <c r="E37" s="6">
        <v>-525</v>
      </c>
      <c r="F37" s="6">
        <v>-525</v>
      </c>
      <c r="G37" s="6">
        <v>-525</v>
      </c>
      <c r="H37" s="6">
        <v>-525</v>
      </c>
      <c r="I37" s="6">
        <v>-525</v>
      </c>
      <c r="J37" s="6">
        <v>-525</v>
      </c>
      <c r="K37" s="6">
        <v>-471</v>
      </c>
      <c r="L37" s="6">
        <v>-328</v>
      </c>
      <c r="M37" s="6">
        <v>-272</v>
      </c>
    </row>
    <row r="38" spans="1:15" ht="14.25" customHeight="1" x14ac:dyDescent="0.15">
      <c r="A38" s="22" t="s">
        <v>83</v>
      </c>
      <c r="B38" s="8">
        <v>0</v>
      </c>
      <c r="C38" s="8">
        <v>8000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</row>
    <row r="39" spans="1:15" s="9" customFormat="1" ht="14.25" customHeight="1" x14ac:dyDescent="0.15">
      <c r="A39" s="21" t="s">
        <v>84</v>
      </c>
      <c r="B39" s="12">
        <f t="shared" ref="B39:M39" si="5">SUM(B$35:B$38)</f>
        <v>-5925</v>
      </c>
      <c r="C39" s="12">
        <f t="shared" si="5"/>
        <v>-6050</v>
      </c>
      <c r="D39" s="12">
        <f t="shared" si="5"/>
        <v>-13935</v>
      </c>
      <c r="E39" s="12">
        <f t="shared" si="5"/>
        <v>-13819</v>
      </c>
      <c r="F39" s="12">
        <f t="shared" si="5"/>
        <v>-13703</v>
      </c>
      <c r="G39" s="12">
        <f t="shared" si="5"/>
        <v>-13586</v>
      </c>
      <c r="H39" s="12">
        <f t="shared" si="5"/>
        <v>-13469</v>
      </c>
      <c r="I39" s="12">
        <f t="shared" si="5"/>
        <v>-13351</v>
      </c>
      <c r="J39" s="12">
        <f t="shared" si="5"/>
        <v>-13232</v>
      </c>
      <c r="K39" s="12">
        <f t="shared" si="5"/>
        <v>-13059</v>
      </c>
      <c r="L39" s="12">
        <f t="shared" si="5"/>
        <v>-12796</v>
      </c>
      <c r="M39" s="12">
        <f t="shared" si="5"/>
        <v>-12619</v>
      </c>
      <c r="O39" s="21"/>
    </row>
    <row r="40" spans="1:15" s="9" customFormat="1" ht="14.25" customHeight="1" x14ac:dyDescent="0.15">
      <c r="A40" s="21" t="s">
        <v>85</v>
      </c>
      <c r="B40" s="13">
        <f t="shared" ref="B40:M40" si="6">B$33+B$39</f>
        <v>129350</v>
      </c>
      <c r="C40" s="13">
        <f t="shared" si="6"/>
        <v>-102404</v>
      </c>
      <c r="D40" s="13">
        <f t="shared" si="6"/>
        <v>-10056</v>
      </c>
      <c r="E40" s="13">
        <f t="shared" si="6"/>
        <v>63838</v>
      </c>
      <c r="F40" s="13">
        <f t="shared" si="6"/>
        <v>83748</v>
      </c>
      <c r="G40" s="13">
        <f t="shared" si="6"/>
        <v>105848</v>
      </c>
      <c r="H40" s="13">
        <f t="shared" si="6"/>
        <v>100834</v>
      </c>
      <c r="I40" s="13">
        <f t="shared" si="6"/>
        <v>121218</v>
      </c>
      <c r="J40" s="13">
        <f t="shared" si="6"/>
        <v>82791</v>
      </c>
      <c r="K40" s="13">
        <f t="shared" si="6"/>
        <v>148791</v>
      </c>
      <c r="L40" s="13">
        <f t="shared" si="6"/>
        <v>61346</v>
      </c>
      <c r="M40" s="13">
        <f t="shared" si="6"/>
        <v>64336</v>
      </c>
      <c r="O40" s="21"/>
    </row>
    <row r="41" spans="1:15" s="9" customFormat="1" ht="14.25" customHeight="1" x14ac:dyDescent="0.15">
      <c r="A41" s="21" t="s">
        <v>86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O41" s="21"/>
    </row>
    <row r="42" spans="1:15" ht="14.25" customHeight="1" x14ac:dyDescent="0.15">
      <c r="A42" s="22" t="s">
        <v>87</v>
      </c>
      <c r="B42" s="8">
        <v>33854</v>
      </c>
      <c r="C42" s="8">
        <v>-26802</v>
      </c>
      <c r="D42" s="8">
        <v>-2632</v>
      </c>
      <c r="E42" s="8">
        <v>16708</v>
      </c>
      <c r="F42" s="8">
        <v>21919</v>
      </c>
      <c r="G42" s="8">
        <v>27703</v>
      </c>
      <c r="H42" s="8">
        <v>26391</v>
      </c>
      <c r="I42" s="8">
        <v>31726</v>
      </c>
      <c r="J42" s="8">
        <v>21669</v>
      </c>
      <c r="K42" s="8">
        <v>38943</v>
      </c>
      <c r="L42" s="8">
        <v>16056</v>
      </c>
      <c r="M42" s="8">
        <v>16838</v>
      </c>
    </row>
    <row r="43" spans="1:15" ht="14.25" customHeight="1" x14ac:dyDescent="0.15">
      <c r="A43" s="22" t="s">
        <v>88</v>
      </c>
      <c r="B43" s="8">
        <f t="shared" ref="B43:M43" si="7">SUM(B$42:B$42)</f>
        <v>33854</v>
      </c>
      <c r="C43" s="8">
        <f t="shared" si="7"/>
        <v>-26802</v>
      </c>
      <c r="D43" s="8">
        <f t="shared" si="7"/>
        <v>-2632</v>
      </c>
      <c r="E43" s="8">
        <f t="shared" si="7"/>
        <v>16708</v>
      </c>
      <c r="F43" s="8">
        <f t="shared" si="7"/>
        <v>21919</v>
      </c>
      <c r="G43" s="8">
        <f t="shared" si="7"/>
        <v>27703</v>
      </c>
      <c r="H43" s="8">
        <f t="shared" si="7"/>
        <v>26391</v>
      </c>
      <c r="I43" s="8">
        <f t="shared" si="7"/>
        <v>31726</v>
      </c>
      <c r="J43" s="8">
        <f t="shared" si="7"/>
        <v>21669</v>
      </c>
      <c r="K43" s="8">
        <f t="shared" si="7"/>
        <v>38943</v>
      </c>
      <c r="L43" s="8">
        <f t="shared" si="7"/>
        <v>16056</v>
      </c>
      <c r="M43" s="8">
        <f t="shared" si="7"/>
        <v>16838</v>
      </c>
    </row>
    <row r="44" spans="1:15" s="9" customFormat="1" ht="14.25" customHeight="1" x14ac:dyDescent="0.15">
      <c r="A44" s="21" t="s">
        <v>89</v>
      </c>
      <c r="B44" s="14">
        <f t="shared" ref="B44:M44" si="8">B$40-B$43</f>
        <v>95496</v>
      </c>
      <c r="C44" s="14">
        <f t="shared" si="8"/>
        <v>-75602</v>
      </c>
      <c r="D44" s="14">
        <f t="shared" si="8"/>
        <v>-7424</v>
      </c>
      <c r="E44" s="14">
        <f t="shared" si="8"/>
        <v>47130</v>
      </c>
      <c r="F44" s="14">
        <f t="shared" si="8"/>
        <v>61829</v>
      </c>
      <c r="G44" s="14">
        <f t="shared" si="8"/>
        <v>78145</v>
      </c>
      <c r="H44" s="14">
        <f t="shared" si="8"/>
        <v>74443</v>
      </c>
      <c r="I44" s="14">
        <f t="shared" si="8"/>
        <v>89492</v>
      </c>
      <c r="J44" s="14">
        <f t="shared" si="8"/>
        <v>61122</v>
      </c>
      <c r="K44" s="14">
        <f t="shared" si="8"/>
        <v>109848</v>
      </c>
      <c r="L44" s="14">
        <f t="shared" si="8"/>
        <v>45290</v>
      </c>
      <c r="M44" s="14">
        <f t="shared" si="8"/>
        <v>47498</v>
      </c>
      <c r="O44" s="21"/>
    </row>
    <row r="45" spans="1:15" ht="14.25" customHeight="1" x14ac:dyDescent="0.15"/>
    <row r="46" spans="1:15" ht="14.25" customHeight="1" x14ac:dyDescent="0.15"/>
    <row r="47" spans="1:15" ht="14.25" customHeight="1" x14ac:dyDescent="0.15">
      <c r="A47" s="25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</row>
    <row r="48" spans="1:15" s="9" customFormat="1" ht="14.25" customHeight="1" x14ac:dyDescent="0.15">
      <c r="A48" s="21" t="s">
        <v>15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O48" s="21"/>
    </row>
    <row r="49" spans="1:15" ht="14.25" customHeight="1" x14ac:dyDescent="0.15">
      <c r="A49" s="22" t="s">
        <v>16</v>
      </c>
      <c r="B49" s="11">
        <v>166167</v>
      </c>
      <c r="C49" s="11">
        <v>-9731</v>
      </c>
      <c r="D49" s="11">
        <v>90277</v>
      </c>
      <c r="E49" s="11">
        <v>79170</v>
      </c>
      <c r="F49" s="11">
        <v>133398</v>
      </c>
      <c r="G49" s="11">
        <v>121211</v>
      </c>
      <c r="H49" s="11">
        <v>-17996</v>
      </c>
      <c r="I49" s="11">
        <v>112870</v>
      </c>
      <c r="J49" s="11">
        <v>92983</v>
      </c>
      <c r="K49" s="11">
        <v>200087</v>
      </c>
      <c r="L49" s="11">
        <v>200068</v>
      </c>
      <c r="M49" s="11">
        <v>200037</v>
      </c>
    </row>
    <row r="50" spans="1:15" ht="14.25" customHeight="1" x14ac:dyDescent="0.15">
      <c r="A50" s="22" t="s">
        <v>17</v>
      </c>
      <c r="B50" s="6">
        <v>0</v>
      </c>
      <c r="C50" s="6">
        <v>25000</v>
      </c>
      <c r="D50" s="6">
        <v>25000</v>
      </c>
      <c r="E50" s="6">
        <v>30000</v>
      </c>
      <c r="F50" s="6">
        <v>30000</v>
      </c>
      <c r="G50" s="6">
        <v>30000</v>
      </c>
      <c r="H50" s="6">
        <v>30000</v>
      </c>
      <c r="I50" s="6">
        <v>37500</v>
      </c>
      <c r="J50" s="6">
        <v>37500</v>
      </c>
      <c r="K50" s="6">
        <v>37500</v>
      </c>
      <c r="L50" s="6">
        <v>37500</v>
      </c>
      <c r="M50" s="6">
        <v>37500</v>
      </c>
    </row>
    <row r="51" spans="1:15" ht="14.25" customHeight="1" x14ac:dyDescent="0.15">
      <c r="A51" s="22" t="s">
        <v>18</v>
      </c>
      <c r="B51" s="6">
        <v>510000</v>
      </c>
      <c r="C51" s="6">
        <v>510000</v>
      </c>
      <c r="D51" s="6">
        <v>453333</v>
      </c>
      <c r="E51" s="6">
        <v>566667</v>
      </c>
      <c r="F51" s="6">
        <v>566667</v>
      </c>
      <c r="G51" s="6">
        <v>566667</v>
      </c>
      <c r="H51" s="6">
        <v>566667</v>
      </c>
      <c r="I51" s="6">
        <v>566667</v>
      </c>
      <c r="J51" s="6">
        <v>566667</v>
      </c>
      <c r="K51" s="6">
        <v>566667</v>
      </c>
      <c r="L51" s="6">
        <v>566667</v>
      </c>
      <c r="M51" s="6">
        <v>577667</v>
      </c>
    </row>
    <row r="52" spans="1:15" ht="14.25" customHeight="1" x14ac:dyDescent="0.15">
      <c r="A52" s="22" t="s">
        <v>19</v>
      </c>
      <c r="B52" s="6">
        <v>365000</v>
      </c>
      <c r="C52" s="6">
        <v>501667</v>
      </c>
      <c r="D52" s="6">
        <v>471667</v>
      </c>
      <c r="E52" s="6">
        <v>480000</v>
      </c>
      <c r="F52" s="6">
        <v>526667</v>
      </c>
      <c r="G52" s="6">
        <v>550000</v>
      </c>
      <c r="H52" s="6">
        <v>563333</v>
      </c>
      <c r="I52" s="6">
        <v>581667</v>
      </c>
      <c r="J52" s="6">
        <v>531667</v>
      </c>
      <c r="K52" s="6">
        <v>603333</v>
      </c>
      <c r="L52" s="6">
        <v>493333</v>
      </c>
      <c r="M52" s="6">
        <v>446667</v>
      </c>
    </row>
    <row r="53" spans="1:15" ht="14.25" customHeight="1" x14ac:dyDescent="0.15">
      <c r="A53" s="22" t="s">
        <v>20</v>
      </c>
      <c r="B53" s="6">
        <v>0</v>
      </c>
      <c r="C53" s="6">
        <v>0</v>
      </c>
      <c r="D53" s="6">
        <v>50000</v>
      </c>
      <c r="E53" s="6">
        <v>50000</v>
      </c>
      <c r="F53" s="6">
        <v>60000</v>
      </c>
      <c r="G53" s="6">
        <v>60000</v>
      </c>
      <c r="H53" s="6">
        <v>60000</v>
      </c>
      <c r="I53" s="6">
        <v>60000</v>
      </c>
      <c r="J53" s="6">
        <v>75000</v>
      </c>
      <c r="K53" s="6">
        <v>75000</v>
      </c>
      <c r="L53" s="6">
        <v>75000</v>
      </c>
      <c r="M53" s="6">
        <v>75000</v>
      </c>
    </row>
    <row r="54" spans="1:15" ht="14.25" customHeight="1" x14ac:dyDescent="0.15">
      <c r="A54" s="22" t="s">
        <v>21</v>
      </c>
      <c r="B54" s="6">
        <v>374763</v>
      </c>
      <c r="C54" s="6">
        <v>289499</v>
      </c>
      <c r="D54" s="6">
        <v>325341</v>
      </c>
      <c r="E54" s="6">
        <v>356976</v>
      </c>
      <c r="F54" s="6">
        <v>365831</v>
      </c>
      <c r="G54" s="6">
        <v>374281</v>
      </c>
      <c r="H54" s="6">
        <v>376124</v>
      </c>
      <c r="I54" s="6">
        <v>382904</v>
      </c>
      <c r="J54" s="6">
        <v>369289</v>
      </c>
      <c r="K54" s="6">
        <v>399001</v>
      </c>
      <c r="L54" s="6">
        <v>366393</v>
      </c>
      <c r="M54" s="6">
        <v>370127</v>
      </c>
    </row>
    <row r="55" spans="1:15" ht="14.25" customHeight="1" x14ac:dyDescent="0.15">
      <c r="A55" s="22" t="s">
        <v>22</v>
      </c>
      <c r="B55" s="8">
        <v>160000</v>
      </c>
      <c r="C55" s="8">
        <v>120000</v>
      </c>
      <c r="D55" s="8">
        <v>80000</v>
      </c>
      <c r="E55" s="8">
        <v>40000</v>
      </c>
      <c r="F55" s="8">
        <v>0</v>
      </c>
      <c r="G55" s="8">
        <v>160000</v>
      </c>
      <c r="H55" s="8">
        <v>120000</v>
      </c>
      <c r="I55" s="8">
        <v>80000</v>
      </c>
      <c r="J55" s="8">
        <v>40000</v>
      </c>
      <c r="K55" s="8">
        <v>0</v>
      </c>
      <c r="L55" s="8">
        <v>-40000</v>
      </c>
      <c r="M55" s="8">
        <v>-80000</v>
      </c>
    </row>
    <row r="56" spans="1:15" s="9" customFormat="1" ht="14.25" customHeight="1" x14ac:dyDescent="0.15">
      <c r="A56" s="21" t="s">
        <v>23</v>
      </c>
      <c r="B56" s="10">
        <f t="shared" ref="B56:M56" si="9">SUM(B$8:B$14)</f>
        <v>609955</v>
      </c>
      <c r="C56" s="10">
        <f t="shared" si="9"/>
        <v>238801</v>
      </c>
      <c r="D56" s="10">
        <f t="shared" si="9"/>
        <v>421811</v>
      </c>
      <c r="E56" s="10">
        <f t="shared" si="9"/>
        <v>432020</v>
      </c>
      <c r="F56" s="10">
        <f t="shared" si="9"/>
        <v>426916</v>
      </c>
      <c r="G56" s="10">
        <f t="shared" si="9"/>
        <v>429727</v>
      </c>
      <c r="H56" s="10">
        <f t="shared" si="9"/>
        <v>424603</v>
      </c>
      <c r="I56" s="10">
        <f t="shared" si="9"/>
        <v>434831</v>
      </c>
      <c r="J56" s="10">
        <f t="shared" si="9"/>
        <v>429708</v>
      </c>
      <c r="K56" s="10">
        <f t="shared" si="9"/>
        <v>429727</v>
      </c>
      <c r="L56" s="10">
        <f t="shared" si="9"/>
        <v>429708</v>
      </c>
      <c r="M56" s="10">
        <f t="shared" si="9"/>
        <v>440725</v>
      </c>
      <c r="O56" s="21"/>
    </row>
    <row r="57" spans="1:15" s="9" customFormat="1" ht="14.25" customHeight="1" x14ac:dyDescent="0.15">
      <c r="A57" s="21" t="s">
        <v>24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O57" s="21"/>
    </row>
    <row r="58" spans="1:15" ht="14.25" customHeight="1" x14ac:dyDescent="0.15">
      <c r="A58" s="22" t="s">
        <v>25</v>
      </c>
      <c r="B58" s="6">
        <v>325000</v>
      </c>
      <c r="C58" s="6">
        <v>325000</v>
      </c>
      <c r="D58" s="6">
        <v>325000</v>
      </c>
      <c r="E58" s="6">
        <v>325000</v>
      </c>
      <c r="F58" s="6">
        <v>325000</v>
      </c>
      <c r="G58" s="6">
        <v>325000</v>
      </c>
      <c r="H58" s="6">
        <v>325000</v>
      </c>
      <c r="I58" s="6">
        <v>325000</v>
      </c>
      <c r="J58" s="6">
        <v>525000</v>
      </c>
      <c r="K58" s="6">
        <v>525000</v>
      </c>
      <c r="L58" s="6">
        <v>525000</v>
      </c>
      <c r="M58" s="6">
        <v>525000</v>
      </c>
    </row>
    <row r="59" spans="1:15" ht="14.25" customHeight="1" x14ac:dyDescent="0.15">
      <c r="A59" s="22" t="s">
        <v>26</v>
      </c>
      <c r="B59" s="6">
        <v>3150000</v>
      </c>
      <c r="C59" s="6">
        <v>3150000</v>
      </c>
      <c r="D59" s="6">
        <v>3155000</v>
      </c>
      <c r="E59" s="6">
        <v>3155000</v>
      </c>
      <c r="F59" s="6">
        <v>3155000</v>
      </c>
      <c r="G59" s="6">
        <v>3155000</v>
      </c>
      <c r="H59" s="6">
        <v>3155000</v>
      </c>
      <c r="I59" s="6">
        <v>3155000</v>
      </c>
      <c r="J59" s="6">
        <v>3155000</v>
      </c>
      <c r="K59" s="6">
        <v>3155000</v>
      </c>
      <c r="L59" s="6">
        <v>3155000</v>
      </c>
      <c r="M59" s="6">
        <v>3280000</v>
      </c>
    </row>
    <row r="60" spans="1:15" ht="14.25" customHeight="1" x14ac:dyDescent="0.15">
      <c r="A60" s="22" t="s">
        <v>27</v>
      </c>
      <c r="B60" s="6">
        <v>498456</v>
      </c>
      <c r="C60" s="6">
        <v>478456</v>
      </c>
      <c r="D60" s="6">
        <v>478456</v>
      </c>
      <c r="E60" s="6">
        <v>478456</v>
      </c>
      <c r="F60" s="6">
        <v>478456</v>
      </c>
      <c r="G60" s="6">
        <v>478456</v>
      </c>
      <c r="H60" s="6">
        <v>767456</v>
      </c>
      <c r="I60" s="6">
        <v>767456</v>
      </c>
      <c r="J60" s="6">
        <v>767456</v>
      </c>
      <c r="K60" s="6">
        <v>767456</v>
      </c>
      <c r="L60" s="6">
        <v>767456</v>
      </c>
      <c r="M60" s="6">
        <v>767456</v>
      </c>
    </row>
    <row r="61" spans="1:15" ht="14.25" customHeight="1" x14ac:dyDescent="0.15">
      <c r="A61" s="22" t="s">
        <v>28</v>
      </c>
      <c r="B61" s="6">
        <v>2000</v>
      </c>
      <c r="C61" s="6">
        <v>2000</v>
      </c>
      <c r="D61" s="6">
        <v>4000</v>
      </c>
      <c r="E61" s="6">
        <v>4000</v>
      </c>
      <c r="F61" s="6">
        <v>4000</v>
      </c>
      <c r="G61" s="6">
        <v>4000</v>
      </c>
      <c r="H61" s="6">
        <v>6000</v>
      </c>
      <c r="I61" s="6">
        <v>6000</v>
      </c>
      <c r="J61" s="6">
        <v>10000</v>
      </c>
      <c r="K61" s="6">
        <v>10000</v>
      </c>
      <c r="L61" s="6">
        <v>15000</v>
      </c>
      <c r="M61" s="6">
        <v>15000</v>
      </c>
    </row>
    <row r="62" spans="1:15" ht="14.25" customHeight="1" x14ac:dyDescent="0.15">
      <c r="A62" s="22" t="s">
        <v>29</v>
      </c>
      <c r="B62" s="6">
        <v>210850</v>
      </c>
      <c r="C62" s="6">
        <v>210850</v>
      </c>
      <c r="D62" s="6">
        <v>210850</v>
      </c>
      <c r="E62" s="6">
        <v>255850</v>
      </c>
      <c r="F62" s="6">
        <v>255850</v>
      </c>
      <c r="G62" s="6">
        <v>255850</v>
      </c>
      <c r="H62" s="6">
        <v>300850</v>
      </c>
      <c r="I62" s="6">
        <v>300850</v>
      </c>
      <c r="J62" s="6">
        <v>345850</v>
      </c>
      <c r="K62" s="6">
        <v>345850</v>
      </c>
      <c r="L62" s="6">
        <v>345850</v>
      </c>
      <c r="M62" s="6">
        <v>345850</v>
      </c>
    </row>
    <row r="63" spans="1:15" ht="14.25" customHeight="1" x14ac:dyDescent="0.15">
      <c r="A63" s="22" t="s">
        <v>30</v>
      </c>
      <c r="B63" s="8">
        <v>-46312</v>
      </c>
      <c r="C63" s="8">
        <v>-77384</v>
      </c>
      <c r="D63" s="8">
        <v>-123516</v>
      </c>
      <c r="E63" s="8">
        <v>-170188</v>
      </c>
      <c r="F63" s="8">
        <v>-216860</v>
      </c>
      <c r="G63" s="8">
        <v>-263532</v>
      </c>
      <c r="H63" s="8">
        <v>-314212</v>
      </c>
      <c r="I63" s="8">
        <v>-364892</v>
      </c>
      <c r="J63" s="8">
        <v>-416112</v>
      </c>
      <c r="K63" s="8">
        <v>-467332</v>
      </c>
      <c r="L63" s="8">
        <v>-518552</v>
      </c>
      <c r="M63" s="8">
        <v>-571272</v>
      </c>
    </row>
    <row r="64" spans="1:15" s="9" customFormat="1" ht="14.25" customHeight="1" x14ac:dyDescent="0.15">
      <c r="A64" s="21" t="s">
        <v>31</v>
      </c>
      <c r="B64" s="10">
        <f t="shared" ref="B64:M64" si="10">SUM(B$17:B$22)</f>
        <v>1537099</v>
      </c>
      <c r="C64" s="10">
        <f t="shared" si="10"/>
        <v>1053049</v>
      </c>
      <c r="D64" s="10">
        <f t="shared" si="10"/>
        <v>1254823</v>
      </c>
      <c r="E64" s="10">
        <f t="shared" si="10"/>
        <v>1432484</v>
      </c>
      <c r="F64" s="10">
        <f t="shared" si="10"/>
        <v>1480662</v>
      </c>
      <c r="G64" s="10">
        <f t="shared" si="10"/>
        <v>1526149</v>
      </c>
      <c r="H64" s="10">
        <f t="shared" si="10"/>
        <v>1533789</v>
      </c>
      <c r="I64" s="10">
        <f t="shared" si="10"/>
        <v>1569187</v>
      </c>
      <c r="J64" s="10">
        <f t="shared" si="10"/>
        <v>1488642</v>
      </c>
      <c r="K64" s="10">
        <f t="shared" si="10"/>
        <v>1653229</v>
      </c>
      <c r="L64" s="10">
        <f t="shared" si="10"/>
        <v>1464298</v>
      </c>
      <c r="M64" s="10">
        <f t="shared" si="10"/>
        <v>1480915</v>
      </c>
      <c r="O64" s="21"/>
    </row>
    <row r="65" spans="1:15" s="9" customFormat="1" ht="14.25" customHeight="1" x14ac:dyDescent="0.15">
      <c r="A65" s="21" t="s">
        <v>32</v>
      </c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O65" s="21"/>
    </row>
    <row r="66" spans="1:15" ht="14.25" customHeight="1" x14ac:dyDescent="0.15">
      <c r="A66" s="22" t="s">
        <v>33</v>
      </c>
      <c r="B66" s="6">
        <v>300000</v>
      </c>
      <c r="C66" s="6">
        <v>300000</v>
      </c>
      <c r="D66" s="6">
        <v>300000</v>
      </c>
      <c r="E66" s="6">
        <v>300000</v>
      </c>
      <c r="F66" s="6">
        <v>300000</v>
      </c>
      <c r="G66" s="6">
        <v>300000</v>
      </c>
      <c r="H66" s="6">
        <v>300000</v>
      </c>
      <c r="I66" s="6">
        <v>300000</v>
      </c>
      <c r="J66" s="6">
        <v>300000</v>
      </c>
      <c r="K66" s="6">
        <v>300000</v>
      </c>
      <c r="L66" s="6">
        <v>300000</v>
      </c>
      <c r="M66" s="6">
        <v>300000</v>
      </c>
    </row>
    <row r="67" spans="1:15" ht="14.25" customHeight="1" x14ac:dyDescent="0.15">
      <c r="A67" s="22" t="s">
        <v>34</v>
      </c>
      <c r="B67" s="8">
        <v>-5400</v>
      </c>
      <c r="C67" s="8">
        <v>-10800</v>
      </c>
      <c r="D67" s="8">
        <v>-16200</v>
      </c>
      <c r="E67" s="8">
        <v>-21600</v>
      </c>
      <c r="F67" s="8">
        <v>-27000</v>
      </c>
      <c r="G67" s="8">
        <v>-32400</v>
      </c>
      <c r="H67" s="8">
        <v>-37800</v>
      </c>
      <c r="I67" s="8">
        <v>-43200</v>
      </c>
      <c r="J67" s="8">
        <v>-48600</v>
      </c>
      <c r="K67" s="8">
        <v>-54000</v>
      </c>
      <c r="L67" s="8">
        <v>-59400</v>
      </c>
      <c r="M67" s="8">
        <v>-64800</v>
      </c>
    </row>
    <row r="68" spans="1:15" ht="14.25" customHeight="1" x14ac:dyDescent="0.15">
      <c r="A68" s="22" t="s">
        <v>35</v>
      </c>
      <c r="B68" s="8">
        <f t="shared" ref="B68:M68" si="11">SUM(B$25:B$26)</f>
        <v>290000</v>
      </c>
      <c r="C68" s="8">
        <f t="shared" si="11"/>
        <v>290000</v>
      </c>
      <c r="D68" s="8">
        <f t="shared" si="11"/>
        <v>290000</v>
      </c>
      <c r="E68" s="8">
        <f t="shared" si="11"/>
        <v>290000</v>
      </c>
      <c r="F68" s="8">
        <f t="shared" si="11"/>
        <v>290000</v>
      </c>
      <c r="G68" s="8">
        <f t="shared" si="11"/>
        <v>290000</v>
      </c>
      <c r="H68" s="8">
        <f t="shared" si="11"/>
        <v>290000</v>
      </c>
      <c r="I68" s="8">
        <f t="shared" si="11"/>
        <v>290000</v>
      </c>
      <c r="J68" s="8">
        <f t="shared" si="11"/>
        <v>290000</v>
      </c>
      <c r="K68" s="8">
        <f t="shared" si="11"/>
        <v>290000</v>
      </c>
      <c r="L68" s="8">
        <f t="shared" si="11"/>
        <v>290000</v>
      </c>
      <c r="M68" s="8">
        <f t="shared" si="11"/>
        <v>290000</v>
      </c>
    </row>
    <row r="69" spans="1:15" s="9" customFormat="1" ht="14.25" customHeight="1" x14ac:dyDescent="0.15">
      <c r="A69" s="21" t="s">
        <v>36</v>
      </c>
      <c r="B69" s="14">
        <f t="shared" ref="B69:M69" si="12">B$15+B$23+B$27</f>
        <v>1084370</v>
      </c>
      <c r="C69" s="14">
        <f t="shared" si="12"/>
        <v>806461</v>
      </c>
      <c r="D69" s="14">
        <f t="shared" si="12"/>
        <v>889174</v>
      </c>
      <c r="E69" s="14">
        <f t="shared" si="12"/>
        <v>1024775</v>
      </c>
      <c r="F69" s="14">
        <f t="shared" si="12"/>
        <v>1092390</v>
      </c>
      <c r="G69" s="14">
        <f t="shared" si="12"/>
        <v>1126863</v>
      </c>
      <c r="H69" s="14">
        <f t="shared" si="12"/>
        <v>1145057</v>
      </c>
      <c r="I69" s="14">
        <f t="shared" si="12"/>
        <v>1174877</v>
      </c>
      <c r="J69" s="14">
        <f t="shared" si="12"/>
        <v>1069192</v>
      </c>
      <c r="K69" s="14">
        <f t="shared" si="12"/>
        <v>1263439</v>
      </c>
      <c r="L69" s="14">
        <f t="shared" si="12"/>
        <v>1004737</v>
      </c>
      <c r="M69" s="14">
        <f t="shared" si="12"/>
        <v>1014073</v>
      </c>
      <c r="O69" s="21"/>
    </row>
    <row r="70" spans="1:15" s="9" customFormat="1" ht="14.25" customHeight="1" x14ac:dyDescent="0.15">
      <c r="A70" s="21" t="s">
        <v>37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O70" s="21"/>
    </row>
    <row r="71" spans="1:15" ht="14.25" customHeight="1" x14ac:dyDescent="0.15">
      <c r="A71" s="22" t="s">
        <v>38</v>
      </c>
      <c r="B71" s="11">
        <v>185335</v>
      </c>
      <c r="C71" s="11">
        <v>123083</v>
      </c>
      <c r="D71" s="11">
        <v>145452</v>
      </c>
      <c r="E71" s="11">
        <v>170666</v>
      </c>
      <c r="F71" s="11">
        <v>178509</v>
      </c>
      <c r="G71" s="11">
        <v>184834</v>
      </c>
      <c r="H71" s="11">
        <v>186106</v>
      </c>
      <c r="I71" s="11">
        <v>190705</v>
      </c>
      <c r="J71" s="11">
        <v>180185</v>
      </c>
      <c r="K71" s="11">
        <v>201067</v>
      </c>
      <c r="L71" s="11">
        <v>177304</v>
      </c>
      <c r="M71" s="11">
        <v>177607</v>
      </c>
    </row>
    <row r="72" spans="1:15" ht="14.25" customHeight="1" x14ac:dyDescent="0.15">
      <c r="A72" s="22" t="s">
        <v>39</v>
      </c>
      <c r="B72" s="6">
        <v>105500</v>
      </c>
      <c r="C72" s="6">
        <v>105500</v>
      </c>
      <c r="D72" s="6">
        <v>105500</v>
      </c>
      <c r="E72" s="6">
        <v>105500</v>
      </c>
      <c r="F72" s="6">
        <v>105500</v>
      </c>
      <c r="G72" s="6">
        <v>105500</v>
      </c>
      <c r="H72" s="6">
        <v>105500</v>
      </c>
      <c r="I72" s="6">
        <v>105500</v>
      </c>
      <c r="J72" s="6">
        <v>105500</v>
      </c>
      <c r="K72" s="6">
        <v>105500</v>
      </c>
      <c r="L72" s="6">
        <v>105500</v>
      </c>
      <c r="M72" s="6">
        <v>105500</v>
      </c>
    </row>
    <row r="73" spans="1:15" ht="14.25" customHeight="1" x14ac:dyDescent="0.15">
      <c r="A73" s="22" t="s">
        <v>40</v>
      </c>
      <c r="B73" s="6">
        <v>750000</v>
      </c>
      <c r="C73" s="6">
        <v>750000</v>
      </c>
      <c r="D73" s="6">
        <v>750000</v>
      </c>
      <c r="E73" s="6">
        <v>750000</v>
      </c>
      <c r="F73" s="6">
        <v>750000</v>
      </c>
      <c r="G73" s="6">
        <v>750000</v>
      </c>
      <c r="H73" s="6">
        <v>750000</v>
      </c>
      <c r="I73" s="6">
        <v>750000</v>
      </c>
      <c r="J73" s="6">
        <v>750000</v>
      </c>
      <c r="K73" s="6">
        <v>672700</v>
      </c>
      <c r="L73" s="6">
        <v>467900</v>
      </c>
      <c r="M73" s="6">
        <v>388000</v>
      </c>
    </row>
    <row r="74" spans="1:15" ht="14.25" customHeight="1" x14ac:dyDescent="0.15">
      <c r="A74" s="22" t="s">
        <v>41</v>
      </c>
      <c r="B74" s="6">
        <v>262414</v>
      </c>
      <c r="C74" s="6">
        <v>263835</v>
      </c>
      <c r="D74" s="6">
        <v>265264</v>
      </c>
      <c r="E74" s="6">
        <v>266700</v>
      </c>
      <c r="F74" s="6">
        <v>268144</v>
      </c>
      <c r="G74" s="6">
        <v>269596</v>
      </c>
      <c r="H74" s="6">
        <v>271056</v>
      </c>
      <c r="I74" s="6">
        <v>272524</v>
      </c>
      <c r="J74" s="6">
        <v>274000</v>
      </c>
      <c r="K74" s="6">
        <v>275485</v>
      </c>
      <c r="L74" s="6">
        <v>276978</v>
      </c>
      <c r="M74" s="6">
        <v>278478</v>
      </c>
    </row>
    <row r="75" spans="1:15" ht="14.25" customHeight="1" x14ac:dyDescent="0.15">
      <c r="A75" s="22" t="s">
        <v>42</v>
      </c>
      <c r="B75" s="8">
        <v>24757</v>
      </c>
      <c r="C75" s="8">
        <v>25669</v>
      </c>
      <c r="D75" s="8">
        <v>50426</v>
      </c>
      <c r="E75" s="8">
        <v>76095</v>
      </c>
      <c r="F75" s="8">
        <v>24757</v>
      </c>
      <c r="G75" s="8">
        <v>50426</v>
      </c>
      <c r="H75" s="8">
        <v>75183</v>
      </c>
      <c r="I75" s="8">
        <v>25669</v>
      </c>
      <c r="J75" s="8">
        <v>50426</v>
      </c>
      <c r="K75" s="8">
        <v>76095</v>
      </c>
      <c r="L75" s="8">
        <v>24757</v>
      </c>
      <c r="M75" s="8">
        <v>50426</v>
      </c>
    </row>
    <row r="76" spans="1:15" s="9" customFormat="1" ht="14.25" customHeight="1" x14ac:dyDescent="0.15">
      <c r="A76" s="21" t="s">
        <v>43</v>
      </c>
      <c r="B76" s="10">
        <f t="shared" ref="B76:M76" si="13">SUM(B$30:B$34)</f>
        <v>888185</v>
      </c>
      <c r="C76" s="10">
        <f t="shared" si="13"/>
        <v>535433</v>
      </c>
      <c r="D76" s="10">
        <f t="shared" si="13"/>
        <v>681723</v>
      </c>
      <c r="E76" s="10">
        <f t="shared" si="13"/>
        <v>810341</v>
      </c>
      <c r="F76" s="10">
        <f t="shared" si="13"/>
        <v>848609</v>
      </c>
      <c r="G76" s="10">
        <f t="shared" si="13"/>
        <v>880660</v>
      </c>
      <c r="H76" s="10">
        <f t="shared" si="13"/>
        <v>884983</v>
      </c>
      <c r="I76" s="10">
        <f t="shared" si="13"/>
        <v>909414</v>
      </c>
      <c r="J76" s="10">
        <f t="shared" si="13"/>
        <v>849281</v>
      </c>
      <c r="K76" s="10">
        <f t="shared" si="13"/>
        <v>971500</v>
      </c>
      <c r="L76" s="10">
        <f t="shared" si="13"/>
        <v>832133</v>
      </c>
      <c r="M76" s="10">
        <f t="shared" si="13"/>
        <v>842223</v>
      </c>
      <c r="O76" s="21"/>
    </row>
    <row r="77" spans="1:15" s="9" customFormat="1" ht="14.25" customHeight="1" x14ac:dyDescent="0.15">
      <c r="A77" s="21" t="s">
        <v>44</v>
      </c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O77" s="21"/>
    </row>
    <row r="78" spans="1:15" ht="14.25" customHeight="1" x14ac:dyDescent="0.15">
      <c r="A78" s="22" t="s">
        <v>45</v>
      </c>
      <c r="B78" s="8">
        <v>1237586</v>
      </c>
      <c r="C78" s="8">
        <v>1214941</v>
      </c>
      <c r="D78" s="8">
        <v>1192173</v>
      </c>
      <c r="E78" s="8">
        <v>1169282</v>
      </c>
      <c r="F78" s="8">
        <v>1146267</v>
      </c>
      <c r="G78" s="8">
        <v>1123127</v>
      </c>
      <c r="H78" s="8">
        <v>1099862</v>
      </c>
      <c r="I78" s="8">
        <v>1076471</v>
      </c>
      <c r="J78" s="8">
        <v>1052953</v>
      </c>
      <c r="K78" s="8">
        <v>1029307</v>
      </c>
      <c r="L78" s="8">
        <v>1005533</v>
      </c>
      <c r="M78" s="8">
        <v>981631</v>
      </c>
    </row>
    <row r="79" spans="1:15" s="9" customFormat="1" ht="14.25" customHeight="1" x14ac:dyDescent="0.15">
      <c r="A79" s="21" t="s">
        <v>46</v>
      </c>
      <c r="B79" s="10">
        <f t="shared" ref="B79:M79" si="14">SUM(B$37:B$37)</f>
        <v>-525</v>
      </c>
      <c r="C79" s="10">
        <f t="shared" si="14"/>
        <v>-525</v>
      </c>
      <c r="D79" s="10">
        <f t="shared" si="14"/>
        <v>-525</v>
      </c>
      <c r="E79" s="10">
        <f t="shared" si="14"/>
        <v>-525</v>
      </c>
      <c r="F79" s="10">
        <f t="shared" si="14"/>
        <v>-525</v>
      </c>
      <c r="G79" s="10">
        <f t="shared" si="14"/>
        <v>-525</v>
      </c>
      <c r="H79" s="10">
        <f t="shared" si="14"/>
        <v>-525</v>
      </c>
      <c r="I79" s="10">
        <f t="shared" si="14"/>
        <v>-525</v>
      </c>
      <c r="J79" s="10">
        <f t="shared" si="14"/>
        <v>-525</v>
      </c>
      <c r="K79" s="10">
        <f t="shared" si="14"/>
        <v>-471</v>
      </c>
      <c r="L79" s="10">
        <f t="shared" si="14"/>
        <v>-328</v>
      </c>
      <c r="M79" s="10">
        <f t="shared" si="14"/>
        <v>-272</v>
      </c>
      <c r="O79" s="21"/>
    </row>
    <row r="80" spans="1:15" s="9" customFormat="1" ht="14.25" customHeight="1" x14ac:dyDescent="0.15">
      <c r="A80" s="21" t="s">
        <v>47</v>
      </c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O80" s="21"/>
    </row>
    <row r="81" spans="1:15" ht="14.25" customHeight="1" x14ac:dyDescent="0.15">
      <c r="A81" s="22" t="s">
        <v>48</v>
      </c>
      <c r="B81" s="6">
        <v>3301688</v>
      </c>
      <c r="C81" s="6">
        <v>3301688</v>
      </c>
      <c r="D81" s="6">
        <v>3301688</v>
      </c>
      <c r="E81" s="6">
        <v>3301688</v>
      </c>
      <c r="F81" s="6">
        <v>3301688</v>
      </c>
      <c r="G81" s="6">
        <v>3301688</v>
      </c>
      <c r="H81" s="6">
        <v>3301688</v>
      </c>
      <c r="I81" s="6">
        <v>3301688</v>
      </c>
      <c r="J81" s="6">
        <v>3301688</v>
      </c>
      <c r="K81" s="6">
        <v>3301688</v>
      </c>
      <c r="L81" s="6">
        <v>3301688</v>
      </c>
      <c r="M81" s="6">
        <v>3301688</v>
      </c>
    </row>
    <row r="82" spans="1:15" ht="14.25" customHeight="1" x14ac:dyDescent="0.15">
      <c r="A82" s="22" t="s">
        <v>49</v>
      </c>
      <c r="B82" s="8">
        <v>143244</v>
      </c>
      <c r="C82" s="8">
        <v>29841</v>
      </c>
      <c r="D82" s="8">
        <v>18705</v>
      </c>
      <c r="E82" s="8">
        <v>89400</v>
      </c>
      <c r="F82" s="8">
        <v>182144</v>
      </c>
      <c r="G82" s="8">
        <v>299362</v>
      </c>
      <c r="H82" s="8">
        <v>411027</v>
      </c>
      <c r="I82" s="8">
        <v>545265</v>
      </c>
      <c r="J82" s="8">
        <v>636948</v>
      </c>
      <c r="K82" s="8">
        <v>801720</v>
      </c>
      <c r="L82" s="8">
        <v>869655</v>
      </c>
      <c r="M82" s="8">
        <v>940902</v>
      </c>
    </row>
    <row r="83" spans="1:15" s="9" customFormat="1" ht="14.25" customHeight="1" x14ac:dyDescent="0.15">
      <c r="A83" s="21" t="s">
        <v>50</v>
      </c>
      <c r="B83" s="12">
        <f t="shared" ref="B83:M83" si="15">SUM(B$40:B$41)</f>
        <v>129350</v>
      </c>
      <c r="C83" s="12">
        <f t="shared" si="15"/>
        <v>-102404</v>
      </c>
      <c r="D83" s="12">
        <f t="shared" si="15"/>
        <v>-10056</v>
      </c>
      <c r="E83" s="12">
        <f t="shared" si="15"/>
        <v>63838</v>
      </c>
      <c r="F83" s="12">
        <f t="shared" si="15"/>
        <v>83748</v>
      </c>
      <c r="G83" s="12">
        <f t="shared" si="15"/>
        <v>105848</v>
      </c>
      <c r="H83" s="12">
        <f t="shared" si="15"/>
        <v>100834</v>
      </c>
      <c r="I83" s="12">
        <f t="shared" si="15"/>
        <v>121218</v>
      </c>
      <c r="J83" s="12">
        <f t="shared" si="15"/>
        <v>82791</v>
      </c>
      <c r="K83" s="12">
        <f t="shared" si="15"/>
        <v>148791</v>
      </c>
      <c r="L83" s="12">
        <f t="shared" si="15"/>
        <v>61346</v>
      </c>
      <c r="M83" s="12">
        <f t="shared" si="15"/>
        <v>64336</v>
      </c>
      <c r="O83" s="21"/>
    </row>
    <row r="84" spans="1:15" s="9" customFormat="1" ht="14.25" customHeight="1" x14ac:dyDescent="0.15">
      <c r="A84" s="21" t="s">
        <v>36</v>
      </c>
      <c r="B84" s="14">
        <f t="shared" ref="B84:M84" si="16">B$35+B$38+B$42</f>
        <v>28454</v>
      </c>
      <c r="C84" s="14">
        <f t="shared" si="16"/>
        <v>-24202</v>
      </c>
      <c r="D84" s="14">
        <f t="shared" si="16"/>
        <v>-8032</v>
      </c>
      <c r="E84" s="14">
        <f t="shared" si="16"/>
        <v>11308</v>
      </c>
      <c r="F84" s="14">
        <f t="shared" si="16"/>
        <v>16519</v>
      </c>
      <c r="G84" s="14">
        <f t="shared" si="16"/>
        <v>22303</v>
      </c>
      <c r="H84" s="14">
        <f t="shared" si="16"/>
        <v>20991</v>
      </c>
      <c r="I84" s="14">
        <f t="shared" si="16"/>
        <v>26326</v>
      </c>
      <c r="J84" s="14">
        <f t="shared" si="16"/>
        <v>16269</v>
      </c>
      <c r="K84" s="14">
        <f t="shared" si="16"/>
        <v>33543</v>
      </c>
      <c r="L84" s="14">
        <f t="shared" si="16"/>
        <v>10656</v>
      </c>
      <c r="M84" s="14">
        <f t="shared" si="16"/>
        <v>11438</v>
      </c>
      <c r="O84" s="21"/>
    </row>
  </sheetData>
  <mergeCells count="5">
    <mergeCell ref="A1:M1"/>
    <mergeCell ref="A2:M2"/>
    <mergeCell ref="A3:M3"/>
    <mergeCell ref="A4:M4"/>
    <mergeCell ref="A47:M47"/>
  </mergeCells>
  <printOptions headings="1" gridLines="1"/>
  <pageMargins left="0" right="0" top="0" bottom="0" header="0" footer="0"/>
  <pageSetup orientation="portrait" blackAndWhite="1" useFirstPageNumber="1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workbookViewId="0">
      <selection activeCell="P13" sqref="P13"/>
    </sheetView>
  </sheetViews>
  <sheetFormatPr defaultColWidth="10" defaultRowHeight="11.25" customHeight="1" x14ac:dyDescent="0.15"/>
  <cols>
    <col min="1" max="1" width="33.33203125" style="1" customWidth="1"/>
    <col min="2" max="13" width="12.5" style="2" customWidth="1"/>
    <col min="14" max="19" width="12.5" style="16" customWidth="1"/>
    <col min="20" max="16384" width="10" style="1"/>
  </cols>
  <sheetData>
    <row r="1" spans="1:13" ht="11.25" customHeight="1" x14ac:dyDescent="0.15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11.25" customHeight="1" x14ac:dyDescent="0.15">
      <c r="A2" s="30" t="s">
        <v>90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11.25" customHeight="1" x14ac:dyDescent="0.15">
      <c r="A3" s="32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3" ht="11.25" customHeight="1" x14ac:dyDescent="0.15">
      <c r="A4" s="3"/>
      <c r="B4" s="3" t="s">
        <v>129</v>
      </c>
      <c r="C4" s="23" t="s">
        <v>129</v>
      </c>
      <c r="D4" s="23" t="s">
        <v>129</v>
      </c>
      <c r="E4" s="23" t="s">
        <v>129</v>
      </c>
      <c r="F4" s="23" t="s">
        <v>129</v>
      </c>
      <c r="G4" s="23" t="s">
        <v>129</v>
      </c>
      <c r="H4" s="23" t="s">
        <v>129</v>
      </c>
      <c r="I4" s="23" t="s">
        <v>129</v>
      </c>
      <c r="J4" s="23" t="s">
        <v>129</v>
      </c>
      <c r="K4" s="23" t="s">
        <v>129</v>
      </c>
      <c r="L4" s="23" t="s">
        <v>129</v>
      </c>
      <c r="M4" s="23" t="s">
        <v>129</v>
      </c>
    </row>
    <row r="5" spans="1:13" ht="11.25" customHeight="1" x14ac:dyDescent="0.15">
      <c r="A5" s="4"/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</row>
    <row r="6" spans="1:13" ht="11.25" customHeight="1" x14ac:dyDescent="0.15">
      <c r="A6" s="1" t="s">
        <v>91</v>
      </c>
      <c r="B6" s="2">
        <v>73</v>
      </c>
      <c r="C6" s="2">
        <v>76</v>
      </c>
      <c r="D6" s="2">
        <v>69</v>
      </c>
      <c r="E6" s="2">
        <v>73</v>
      </c>
      <c r="F6" s="2">
        <v>81</v>
      </c>
      <c r="G6" s="2">
        <v>83</v>
      </c>
      <c r="H6" s="2">
        <v>85</v>
      </c>
      <c r="I6" s="2">
        <v>88</v>
      </c>
      <c r="J6" s="2">
        <v>77</v>
      </c>
      <c r="K6" s="2">
        <v>95</v>
      </c>
      <c r="L6" s="2">
        <v>67</v>
      </c>
      <c r="M6" s="2">
        <v>67</v>
      </c>
    </row>
    <row r="8" spans="1:13" ht="11.25" customHeight="1" x14ac:dyDescent="0.15">
      <c r="A8" s="1" t="s">
        <v>92</v>
      </c>
      <c r="B8" s="17">
        <v>0.13</v>
      </c>
      <c r="C8" s="17">
        <v>0.13</v>
      </c>
      <c r="D8" s="17">
        <v>0.13</v>
      </c>
      <c r="E8" s="17">
        <v>0.13</v>
      </c>
      <c r="F8" s="17">
        <v>0.13</v>
      </c>
      <c r="G8" s="17">
        <v>0.13</v>
      </c>
      <c r="H8" s="17">
        <v>0.13</v>
      </c>
      <c r="I8" s="17">
        <v>0.13</v>
      </c>
      <c r="J8" s="17">
        <v>0.13</v>
      </c>
      <c r="K8" s="17">
        <v>0.13</v>
      </c>
      <c r="L8" s="17">
        <v>0.13</v>
      </c>
      <c r="M8" s="17">
        <v>0.13</v>
      </c>
    </row>
    <row r="9" spans="1:13" ht="11.25" customHeight="1" x14ac:dyDescent="0.15">
      <c r="A9" s="1" t="s">
        <v>93</v>
      </c>
      <c r="B9" s="17">
        <v>0.245</v>
      </c>
      <c r="C9" s="17">
        <v>0.245</v>
      </c>
      <c r="D9" s="17">
        <v>0.245</v>
      </c>
      <c r="E9" s="17">
        <v>0.245</v>
      </c>
      <c r="F9" s="17">
        <v>0.245</v>
      </c>
      <c r="G9" s="17">
        <v>0.245</v>
      </c>
      <c r="H9" s="17">
        <v>0.245</v>
      </c>
      <c r="I9" s="17">
        <v>0.245</v>
      </c>
      <c r="J9" s="17">
        <v>0.245</v>
      </c>
      <c r="K9" s="17">
        <v>0.245</v>
      </c>
      <c r="L9" s="17">
        <v>0.245</v>
      </c>
      <c r="M9" s="17">
        <v>0.245</v>
      </c>
    </row>
    <row r="10" spans="1:13" ht="11.25" customHeight="1" x14ac:dyDescent="0.15">
      <c r="A10" s="1" t="s">
        <v>94</v>
      </c>
      <c r="B10" s="17">
        <v>0.156</v>
      </c>
      <c r="C10" s="17">
        <v>0.156</v>
      </c>
      <c r="D10" s="17">
        <v>0.156</v>
      </c>
      <c r="E10" s="17">
        <v>0.156</v>
      </c>
      <c r="F10" s="17">
        <v>0.156</v>
      </c>
      <c r="G10" s="17">
        <v>0.156</v>
      </c>
      <c r="H10" s="17">
        <v>0.156</v>
      </c>
      <c r="I10" s="17">
        <v>0.156</v>
      </c>
      <c r="J10" s="17">
        <v>0.156</v>
      </c>
      <c r="K10" s="17">
        <v>0.156</v>
      </c>
      <c r="L10" s="17">
        <v>0.156</v>
      </c>
      <c r="M10" s="17">
        <v>0.156</v>
      </c>
    </row>
    <row r="11" spans="1:13" ht="11.25" customHeight="1" x14ac:dyDescent="0.15">
      <c r="A11" s="1" t="s">
        <v>95</v>
      </c>
      <c r="B11" s="17">
        <v>0.13</v>
      </c>
      <c r="C11" s="17">
        <v>0.13</v>
      </c>
      <c r="D11" s="17">
        <v>0.13</v>
      </c>
      <c r="E11" s="17">
        <v>0.13</v>
      </c>
      <c r="F11" s="17">
        <v>0.13</v>
      </c>
      <c r="G11" s="17">
        <v>0.13</v>
      </c>
      <c r="H11" s="17">
        <v>0.13</v>
      </c>
      <c r="I11" s="17">
        <v>0.13</v>
      </c>
      <c r="J11" s="17">
        <v>0.13</v>
      </c>
      <c r="K11" s="17">
        <v>0.13</v>
      </c>
      <c r="L11" s="17">
        <v>0.13</v>
      </c>
      <c r="M11" s="17">
        <v>0.13</v>
      </c>
    </row>
    <row r="12" spans="1:13" ht="11.25" customHeight="1" x14ac:dyDescent="0.15">
      <c r="A12" s="1" t="s">
        <v>96</v>
      </c>
      <c r="B12" s="17">
        <v>0.23899999999999999</v>
      </c>
      <c r="C12" s="17">
        <v>0.23899999999999999</v>
      </c>
      <c r="D12" s="17">
        <v>0.23899999999999999</v>
      </c>
      <c r="E12" s="17">
        <v>0.23899999999999999</v>
      </c>
      <c r="F12" s="17">
        <v>0.23899999999999999</v>
      </c>
      <c r="G12" s="17">
        <v>0.23899999999999999</v>
      </c>
      <c r="H12" s="17">
        <v>0.23899999999999999</v>
      </c>
      <c r="I12" s="17">
        <v>0.23899999999999999</v>
      </c>
      <c r="J12" s="17">
        <v>0.23899999999999999</v>
      </c>
      <c r="K12" s="17">
        <v>0.23899999999999999</v>
      </c>
      <c r="L12" s="17">
        <v>0.23899999999999999</v>
      </c>
      <c r="M12" s="17">
        <v>0.23899999999999999</v>
      </c>
    </row>
    <row r="13" spans="1:13" ht="11.25" customHeight="1" x14ac:dyDescent="0.15"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13" ht="11.25" customHeight="1" x14ac:dyDescent="0.15">
      <c r="A14" s="1" t="s">
        <v>97</v>
      </c>
      <c r="B14" s="2">
        <v>9</v>
      </c>
      <c r="C14" s="2">
        <v>10</v>
      </c>
      <c r="D14" s="2">
        <v>9</v>
      </c>
      <c r="E14" s="2">
        <v>9</v>
      </c>
      <c r="F14" s="2">
        <v>11</v>
      </c>
      <c r="G14" s="2">
        <v>11</v>
      </c>
      <c r="H14" s="2">
        <v>11</v>
      </c>
      <c r="I14" s="2">
        <v>11</v>
      </c>
      <c r="J14" s="2">
        <v>10</v>
      </c>
      <c r="K14" s="2">
        <v>12</v>
      </c>
      <c r="L14" s="2">
        <v>9</v>
      </c>
      <c r="M14" s="2">
        <v>9</v>
      </c>
    </row>
    <row r="15" spans="1:13" ht="11.25" customHeight="1" x14ac:dyDescent="0.15">
      <c r="A15" s="1" t="s">
        <v>98</v>
      </c>
      <c r="B15" s="2">
        <v>18</v>
      </c>
      <c r="C15" s="2">
        <v>19</v>
      </c>
      <c r="D15" s="2">
        <v>17</v>
      </c>
      <c r="E15" s="2">
        <v>18</v>
      </c>
      <c r="F15" s="2">
        <v>20</v>
      </c>
      <c r="G15" s="2">
        <v>20</v>
      </c>
      <c r="H15" s="2">
        <v>21</v>
      </c>
      <c r="I15" s="2">
        <v>22</v>
      </c>
      <c r="J15" s="2">
        <v>19</v>
      </c>
      <c r="K15" s="2">
        <v>23</v>
      </c>
      <c r="L15" s="2">
        <v>16</v>
      </c>
      <c r="M15" s="2">
        <v>16</v>
      </c>
    </row>
    <row r="16" spans="1:13" ht="11.25" customHeight="1" x14ac:dyDescent="0.15">
      <c r="A16" s="1" t="s">
        <v>130</v>
      </c>
      <c r="B16" s="2">
        <v>11</v>
      </c>
      <c r="C16" s="2">
        <v>12</v>
      </c>
      <c r="D16" s="2">
        <v>11</v>
      </c>
      <c r="E16" s="2">
        <v>11</v>
      </c>
      <c r="F16" s="2">
        <v>13</v>
      </c>
      <c r="G16" s="2">
        <v>13</v>
      </c>
      <c r="H16" s="2">
        <v>13</v>
      </c>
      <c r="I16" s="2">
        <v>14</v>
      </c>
      <c r="J16" s="2">
        <v>12</v>
      </c>
      <c r="K16" s="2">
        <v>15</v>
      </c>
      <c r="L16" s="2">
        <v>10</v>
      </c>
      <c r="M16" s="2">
        <v>10</v>
      </c>
    </row>
    <row r="17" spans="1:13" ht="11.25" customHeight="1" x14ac:dyDescent="0.15">
      <c r="A17" s="1" t="s">
        <v>99</v>
      </c>
      <c r="B17" s="2">
        <v>9</v>
      </c>
      <c r="C17" s="2">
        <v>10</v>
      </c>
      <c r="D17" s="2">
        <v>9</v>
      </c>
      <c r="E17" s="2">
        <v>9</v>
      </c>
      <c r="F17" s="2">
        <v>11</v>
      </c>
      <c r="G17" s="2">
        <v>11</v>
      </c>
      <c r="H17" s="2">
        <v>11</v>
      </c>
      <c r="I17" s="2">
        <v>11</v>
      </c>
      <c r="J17" s="2">
        <v>10</v>
      </c>
      <c r="K17" s="2">
        <v>12</v>
      </c>
      <c r="L17" s="2">
        <v>9</v>
      </c>
      <c r="M17" s="2">
        <v>9</v>
      </c>
    </row>
    <row r="18" spans="1:13" ht="11.25" customHeight="1" x14ac:dyDescent="0.15">
      <c r="A18" s="1" t="s">
        <v>100</v>
      </c>
      <c r="B18" s="2">
        <v>17</v>
      </c>
      <c r="C18" s="2">
        <v>18</v>
      </c>
      <c r="D18" s="2">
        <v>16</v>
      </c>
      <c r="E18" s="2">
        <v>17</v>
      </c>
      <c r="F18" s="2">
        <v>19</v>
      </c>
      <c r="G18" s="2">
        <v>20</v>
      </c>
      <c r="H18" s="2">
        <v>20</v>
      </c>
      <c r="I18" s="2">
        <v>21</v>
      </c>
      <c r="J18" s="2">
        <v>18</v>
      </c>
      <c r="K18" s="2">
        <v>23</v>
      </c>
      <c r="L18" s="2">
        <v>16</v>
      </c>
      <c r="M18" s="2">
        <v>16</v>
      </c>
    </row>
    <row r="21" spans="1:13" ht="11.25" customHeight="1" x14ac:dyDescent="0.15">
      <c r="A21" s="1" t="s">
        <v>101</v>
      </c>
      <c r="B21" s="24">
        <v>5.5E-2</v>
      </c>
      <c r="C21" s="24">
        <v>5.5E-2</v>
      </c>
      <c r="D21" s="24">
        <v>5.5E-2</v>
      </c>
      <c r="E21" s="24">
        <v>5.5E-2</v>
      </c>
      <c r="F21" s="24">
        <v>5.5E-2</v>
      </c>
      <c r="G21" s="24">
        <v>5.5E-2</v>
      </c>
      <c r="H21" s="24">
        <v>5.5E-2</v>
      </c>
      <c r="I21" s="24">
        <v>5.5E-2</v>
      </c>
      <c r="J21" s="24">
        <v>5.5E-2</v>
      </c>
      <c r="K21" s="24">
        <v>5.5E-2</v>
      </c>
      <c r="L21" s="24">
        <v>5.5E-2</v>
      </c>
      <c r="M21" s="24">
        <v>5.5E-2</v>
      </c>
    </row>
    <row r="22" spans="1:13" ht="11.25" customHeight="1" x14ac:dyDescent="0.15">
      <c r="A22" s="1" t="s">
        <v>102</v>
      </c>
      <c r="B22" s="2">
        <v>2</v>
      </c>
      <c r="C22" s="2">
        <v>2</v>
      </c>
      <c r="D22" s="2">
        <v>4</v>
      </c>
      <c r="E22" s="2">
        <v>4</v>
      </c>
      <c r="F22" s="2">
        <v>4</v>
      </c>
      <c r="G22" s="2">
        <v>4</v>
      </c>
      <c r="H22" s="2">
        <v>6</v>
      </c>
      <c r="I22" s="2">
        <v>6</v>
      </c>
      <c r="J22" s="2">
        <v>10</v>
      </c>
      <c r="K22" s="2">
        <v>10</v>
      </c>
      <c r="L22" s="2">
        <v>15</v>
      </c>
      <c r="M22" s="2">
        <v>15</v>
      </c>
    </row>
    <row r="25" spans="1:13" ht="11.25" customHeight="1" x14ac:dyDescent="0.15">
      <c r="A25" s="1" t="s">
        <v>103</v>
      </c>
      <c r="B25" s="2">
        <v>0</v>
      </c>
      <c r="C25" s="2">
        <v>10</v>
      </c>
      <c r="D25" s="2">
        <v>10</v>
      </c>
      <c r="E25" s="2">
        <v>12</v>
      </c>
      <c r="F25" s="2">
        <v>12</v>
      </c>
      <c r="G25" s="2">
        <v>12</v>
      </c>
      <c r="H25" s="2">
        <v>12</v>
      </c>
      <c r="I25" s="2">
        <v>15</v>
      </c>
      <c r="J25" s="2">
        <v>15</v>
      </c>
      <c r="K25" s="2">
        <v>15</v>
      </c>
      <c r="L25" s="2">
        <v>15</v>
      </c>
      <c r="M25" s="2">
        <v>15</v>
      </c>
    </row>
    <row r="26" spans="1:13" ht="11.25" customHeight="1" x14ac:dyDescent="0.15">
      <c r="A26" s="1" t="s">
        <v>131</v>
      </c>
      <c r="B26" s="2">
        <v>0</v>
      </c>
      <c r="C26" s="2">
        <v>0</v>
      </c>
      <c r="D26" s="2">
        <v>10</v>
      </c>
      <c r="E26" s="2">
        <v>10</v>
      </c>
      <c r="F26" s="2">
        <v>12</v>
      </c>
      <c r="G26" s="2">
        <v>12</v>
      </c>
      <c r="H26" s="2">
        <v>12</v>
      </c>
      <c r="I26" s="2">
        <v>12</v>
      </c>
      <c r="J26" s="2">
        <v>15</v>
      </c>
      <c r="K26" s="2">
        <v>15</v>
      </c>
      <c r="L26" s="2">
        <v>15</v>
      </c>
      <c r="M26" s="2">
        <v>15</v>
      </c>
    </row>
    <row r="27" spans="1:13" ht="11.25" customHeight="1" x14ac:dyDescent="0.15">
      <c r="A27" s="1" t="s">
        <v>104</v>
      </c>
      <c r="B27" s="2">
        <v>0</v>
      </c>
      <c r="C27" s="2">
        <v>0</v>
      </c>
      <c r="D27" s="2">
        <v>0</v>
      </c>
      <c r="E27" s="2">
        <v>10</v>
      </c>
      <c r="F27" s="2">
        <v>10</v>
      </c>
      <c r="G27" s="2">
        <v>12</v>
      </c>
      <c r="H27" s="2">
        <v>12</v>
      </c>
      <c r="I27" s="2">
        <v>12</v>
      </c>
      <c r="J27" s="2">
        <v>12</v>
      </c>
      <c r="K27" s="2">
        <v>15</v>
      </c>
      <c r="L27" s="2">
        <v>15</v>
      </c>
      <c r="M27" s="2">
        <v>15</v>
      </c>
    </row>
    <row r="28" spans="1:13" ht="11.25" customHeight="1" x14ac:dyDescent="0.15">
      <c r="A28" s="1" t="s">
        <v>105</v>
      </c>
      <c r="B28" s="2">
        <v>0</v>
      </c>
      <c r="C28" s="2">
        <v>10</v>
      </c>
      <c r="D28" s="2">
        <v>0</v>
      </c>
      <c r="E28" s="2">
        <v>2</v>
      </c>
      <c r="F28" s="2">
        <v>0</v>
      </c>
      <c r="G28" s="2">
        <v>0</v>
      </c>
      <c r="H28" s="2">
        <v>0</v>
      </c>
      <c r="I28" s="2">
        <v>3</v>
      </c>
      <c r="J28" s="2">
        <v>0</v>
      </c>
      <c r="K28" s="2">
        <v>0</v>
      </c>
      <c r="L28" s="2">
        <v>0</v>
      </c>
      <c r="M28" s="2">
        <v>0</v>
      </c>
    </row>
    <row r="29" spans="1:13" ht="11.25" customHeight="1" x14ac:dyDescent="0.15">
      <c r="A29" s="1" t="s">
        <v>106</v>
      </c>
      <c r="B29" s="2">
        <v>0</v>
      </c>
      <c r="C29" s="2">
        <v>0</v>
      </c>
      <c r="D29" s="2">
        <v>10</v>
      </c>
      <c r="E29" s="2">
        <v>0</v>
      </c>
      <c r="F29" s="2">
        <v>2</v>
      </c>
      <c r="G29" s="2">
        <v>0</v>
      </c>
      <c r="H29" s="2">
        <v>0</v>
      </c>
      <c r="I29" s="2">
        <v>0</v>
      </c>
      <c r="J29" s="2">
        <v>3</v>
      </c>
      <c r="K29" s="2">
        <v>0</v>
      </c>
      <c r="L29" s="2">
        <v>0</v>
      </c>
      <c r="M29" s="2">
        <v>0</v>
      </c>
    </row>
    <row r="31" spans="1:13" ht="11.25" customHeight="1" x14ac:dyDescent="0.15">
      <c r="A31" s="1" t="s">
        <v>107</v>
      </c>
      <c r="B31" s="2">
        <v>22250</v>
      </c>
      <c r="C31" s="2">
        <v>22250</v>
      </c>
      <c r="D31" s="2">
        <v>22250</v>
      </c>
      <c r="E31" s="2">
        <v>22250</v>
      </c>
      <c r="F31" s="2">
        <v>22250</v>
      </c>
      <c r="G31" s="2">
        <v>22250</v>
      </c>
      <c r="H31" s="2">
        <v>22250</v>
      </c>
      <c r="I31" s="2">
        <v>22250</v>
      </c>
      <c r="J31" s="2">
        <v>22250</v>
      </c>
      <c r="K31" s="2">
        <v>22250</v>
      </c>
      <c r="L31" s="2">
        <v>22250</v>
      </c>
      <c r="M31" s="2">
        <v>22250</v>
      </c>
    </row>
    <row r="32" spans="1:13" ht="11.25" customHeight="1" x14ac:dyDescent="0.15">
      <c r="A32" s="1" t="s">
        <v>108</v>
      </c>
      <c r="B32" s="2">
        <v>10</v>
      </c>
      <c r="C32" s="2">
        <v>10</v>
      </c>
      <c r="D32" s="2">
        <v>10</v>
      </c>
      <c r="E32" s="2">
        <v>10</v>
      </c>
      <c r="F32" s="2">
        <v>10</v>
      </c>
      <c r="G32" s="2">
        <v>10</v>
      </c>
      <c r="H32" s="2">
        <v>10</v>
      </c>
      <c r="I32" s="2">
        <v>10</v>
      </c>
      <c r="J32" s="2">
        <v>10</v>
      </c>
      <c r="K32" s="2">
        <v>10</v>
      </c>
      <c r="L32" s="2">
        <v>10</v>
      </c>
      <c r="M32" s="2">
        <v>10</v>
      </c>
    </row>
    <row r="33" spans="1:13" ht="11.25" customHeight="1" x14ac:dyDescent="0.15">
      <c r="A33" s="1" t="s">
        <v>109</v>
      </c>
      <c r="B33" s="2">
        <v>2</v>
      </c>
      <c r="C33" s="2">
        <v>2</v>
      </c>
      <c r="D33" s="2">
        <v>2</v>
      </c>
      <c r="E33" s="2">
        <v>2</v>
      </c>
      <c r="F33" s="2">
        <v>2</v>
      </c>
      <c r="G33" s="2">
        <v>2</v>
      </c>
      <c r="H33" s="2">
        <v>2</v>
      </c>
      <c r="I33" s="2">
        <v>2</v>
      </c>
      <c r="J33" s="2">
        <v>2</v>
      </c>
      <c r="K33" s="2">
        <v>2</v>
      </c>
      <c r="L33" s="2">
        <v>2</v>
      </c>
      <c r="M33" s="2">
        <v>2</v>
      </c>
    </row>
    <row r="34" spans="1:13" ht="11.25" customHeight="1" x14ac:dyDescent="0.15">
      <c r="A34" s="1" t="s">
        <v>110</v>
      </c>
      <c r="B34" s="2">
        <v>8</v>
      </c>
      <c r="C34" s="2">
        <v>16</v>
      </c>
      <c r="D34" s="2">
        <v>24</v>
      </c>
      <c r="E34" s="2">
        <v>32</v>
      </c>
      <c r="F34" s="2">
        <v>40</v>
      </c>
      <c r="G34" s="2">
        <v>48</v>
      </c>
      <c r="H34" s="2">
        <v>56</v>
      </c>
      <c r="I34" s="2">
        <v>64</v>
      </c>
      <c r="J34" s="2">
        <v>72</v>
      </c>
      <c r="K34" s="2">
        <v>80</v>
      </c>
      <c r="L34" s="2">
        <v>88</v>
      </c>
      <c r="M34" s="2">
        <v>96</v>
      </c>
    </row>
    <row r="35" spans="1:13" ht="11.25" customHeight="1" x14ac:dyDescent="0.15">
      <c r="A35" s="1" t="s">
        <v>111</v>
      </c>
      <c r="B35" s="18">
        <v>10</v>
      </c>
      <c r="C35" s="18">
        <v>10</v>
      </c>
      <c r="D35" s="18">
        <v>10</v>
      </c>
      <c r="E35" s="18">
        <v>9</v>
      </c>
      <c r="F35" s="18">
        <v>9</v>
      </c>
      <c r="G35" s="18">
        <v>9</v>
      </c>
      <c r="H35" s="18">
        <v>9</v>
      </c>
      <c r="I35" s="18">
        <v>8.5</v>
      </c>
      <c r="J35" s="18">
        <v>8.5</v>
      </c>
      <c r="K35" s="18">
        <v>8.5</v>
      </c>
      <c r="L35" s="18">
        <v>8.5</v>
      </c>
      <c r="M35" s="18">
        <v>8.5</v>
      </c>
    </row>
    <row r="36" spans="1:13" ht="11.25" customHeight="1" x14ac:dyDescent="0.15">
      <c r="A36" s="1" t="s">
        <v>112</v>
      </c>
      <c r="B36" s="2">
        <v>80</v>
      </c>
      <c r="C36" s="2">
        <v>240</v>
      </c>
      <c r="D36" s="2">
        <v>480</v>
      </c>
      <c r="E36" s="2">
        <v>768</v>
      </c>
      <c r="F36" s="2">
        <v>1128</v>
      </c>
      <c r="G36" s="2">
        <v>1560</v>
      </c>
      <c r="H36" s="2">
        <v>2064</v>
      </c>
      <c r="I36" s="2">
        <v>2608</v>
      </c>
      <c r="J36" s="2">
        <v>3220</v>
      </c>
      <c r="K36" s="2">
        <v>3900</v>
      </c>
      <c r="L36" s="2">
        <v>4648</v>
      </c>
      <c r="M36" s="2">
        <v>5464</v>
      </c>
    </row>
    <row r="39" spans="1:13" ht="11.25" customHeight="1" x14ac:dyDescent="0.15">
      <c r="A39" s="1" t="s">
        <v>113</v>
      </c>
      <c r="B39" s="2">
        <v>255000</v>
      </c>
      <c r="C39" s="2">
        <v>85000</v>
      </c>
      <c r="D39" s="2">
        <v>170000</v>
      </c>
      <c r="E39" s="2">
        <v>170000</v>
      </c>
      <c r="F39" s="2">
        <v>170000</v>
      </c>
      <c r="G39" s="2">
        <v>170000</v>
      </c>
      <c r="H39" s="2">
        <v>170000</v>
      </c>
      <c r="I39" s="2">
        <v>170000</v>
      </c>
      <c r="J39" s="2">
        <v>170000</v>
      </c>
      <c r="K39" s="2">
        <v>170000</v>
      </c>
      <c r="L39" s="2">
        <v>170000</v>
      </c>
      <c r="M39" s="2">
        <v>175500</v>
      </c>
    </row>
    <row r="40" spans="1:13" ht="11.25" customHeight="1" x14ac:dyDescent="0.15">
      <c r="A40" s="1" t="s">
        <v>114</v>
      </c>
      <c r="B40" s="2">
        <v>7</v>
      </c>
      <c r="C40" s="2">
        <v>7</v>
      </c>
      <c r="D40" s="2">
        <v>7</v>
      </c>
      <c r="E40" s="2">
        <v>7</v>
      </c>
      <c r="F40" s="2">
        <v>8</v>
      </c>
      <c r="G40" s="2">
        <v>8</v>
      </c>
      <c r="H40" s="2">
        <v>8</v>
      </c>
      <c r="I40" s="2">
        <v>8</v>
      </c>
      <c r="J40" s="2">
        <v>8</v>
      </c>
      <c r="K40" s="2">
        <v>9</v>
      </c>
      <c r="L40" s="2">
        <v>9</v>
      </c>
      <c r="M40" s="2">
        <v>9</v>
      </c>
    </row>
    <row r="41" spans="1:13" ht="11.25" customHeight="1" x14ac:dyDescent="0.15">
      <c r="A41" s="1" t="s">
        <v>115</v>
      </c>
      <c r="B41" s="2">
        <v>4080</v>
      </c>
      <c r="C41" s="2">
        <v>4080</v>
      </c>
      <c r="D41" s="2">
        <v>4080</v>
      </c>
      <c r="E41" s="2">
        <v>4080</v>
      </c>
      <c r="F41" s="2">
        <v>4080</v>
      </c>
      <c r="G41" s="2">
        <v>4080</v>
      </c>
      <c r="H41" s="2">
        <v>4080</v>
      </c>
      <c r="I41" s="2">
        <v>4080</v>
      </c>
      <c r="J41" s="2">
        <v>4080</v>
      </c>
      <c r="K41" s="2">
        <v>4080</v>
      </c>
      <c r="L41" s="2">
        <v>4080</v>
      </c>
      <c r="M41" s="2">
        <v>4080</v>
      </c>
    </row>
    <row r="42" spans="1:13" ht="11.25" customHeight="1" x14ac:dyDescent="0.15">
      <c r="A42" s="1" t="s">
        <v>116</v>
      </c>
      <c r="B42" s="2">
        <v>28560</v>
      </c>
      <c r="C42" s="2">
        <v>28560</v>
      </c>
      <c r="D42" s="2">
        <v>28560</v>
      </c>
      <c r="E42" s="2">
        <v>28560</v>
      </c>
      <c r="F42" s="2">
        <v>32640</v>
      </c>
      <c r="G42" s="2">
        <v>32640</v>
      </c>
      <c r="H42" s="2">
        <v>32640</v>
      </c>
      <c r="I42" s="2">
        <v>32640</v>
      </c>
      <c r="J42" s="2">
        <v>32640</v>
      </c>
      <c r="K42" s="2">
        <v>36720</v>
      </c>
      <c r="L42" s="2">
        <v>36720</v>
      </c>
      <c r="M42" s="2">
        <v>36720</v>
      </c>
    </row>
    <row r="45" spans="1:13" ht="11.25" customHeight="1" x14ac:dyDescent="0.15">
      <c r="A45" s="1" t="s">
        <v>117</v>
      </c>
      <c r="B45" s="2">
        <v>7500</v>
      </c>
      <c r="C45" s="2">
        <v>7500</v>
      </c>
      <c r="D45" s="2">
        <v>7500</v>
      </c>
      <c r="E45" s="2">
        <v>7500</v>
      </c>
      <c r="F45" s="2">
        <v>7500</v>
      </c>
      <c r="G45" s="2">
        <v>7500</v>
      </c>
      <c r="H45" s="2">
        <v>7500</v>
      </c>
      <c r="I45" s="2">
        <v>7500</v>
      </c>
      <c r="J45" s="2">
        <v>7500</v>
      </c>
      <c r="K45" s="2">
        <v>7500</v>
      </c>
      <c r="L45" s="2">
        <v>7500</v>
      </c>
      <c r="M45" s="2">
        <v>7500</v>
      </c>
    </row>
    <row r="46" spans="1:13" ht="11.25" customHeight="1" x14ac:dyDescent="0.15">
      <c r="A46" s="1" t="s">
        <v>118</v>
      </c>
      <c r="B46" s="2">
        <v>600</v>
      </c>
      <c r="C46" s="2">
        <v>600</v>
      </c>
      <c r="D46" s="2">
        <v>600</v>
      </c>
      <c r="E46" s="2">
        <v>600</v>
      </c>
      <c r="F46" s="2">
        <v>600</v>
      </c>
      <c r="G46" s="2">
        <v>600</v>
      </c>
      <c r="H46" s="2">
        <v>600</v>
      </c>
      <c r="I46" s="2">
        <v>600</v>
      </c>
      <c r="J46" s="2">
        <v>600</v>
      </c>
      <c r="K46" s="2">
        <v>600</v>
      </c>
      <c r="L46" s="2">
        <v>600</v>
      </c>
      <c r="M46" s="2">
        <v>600</v>
      </c>
    </row>
    <row r="47" spans="1:13" ht="11.25" customHeight="1" x14ac:dyDescent="0.15">
      <c r="A47" s="1" t="s">
        <v>119</v>
      </c>
      <c r="B47" s="2">
        <v>675</v>
      </c>
      <c r="C47" s="2">
        <v>675</v>
      </c>
      <c r="D47" s="2">
        <v>675</v>
      </c>
      <c r="E47" s="2">
        <v>675</v>
      </c>
      <c r="F47" s="2">
        <v>675</v>
      </c>
      <c r="G47" s="2">
        <v>675</v>
      </c>
      <c r="H47" s="2">
        <v>675</v>
      </c>
      <c r="I47" s="2">
        <v>675</v>
      </c>
      <c r="J47" s="2">
        <v>675</v>
      </c>
      <c r="K47" s="2">
        <v>675</v>
      </c>
      <c r="L47" s="2">
        <v>675</v>
      </c>
      <c r="M47" s="2">
        <v>675</v>
      </c>
    </row>
    <row r="48" spans="1:13" ht="11.25" customHeight="1" x14ac:dyDescent="0.15">
      <c r="A48" s="1" t="s">
        <v>120</v>
      </c>
      <c r="B48" s="2">
        <v>8775</v>
      </c>
      <c r="C48" s="2">
        <v>8775</v>
      </c>
      <c r="D48" s="2">
        <v>8775</v>
      </c>
      <c r="E48" s="2">
        <v>8775</v>
      </c>
      <c r="F48" s="2">
        <v>8775</v>
      </c>
      <c r="G48" s="2">
        <v>8775</v>
      </c>
      <c r="H48" s="2">
        <v>8775</v>
      </c>
      <c r="I48" s="2">
        <v>8775</v>
      </c>
      <c r="J48" s="2">
        <v>8775</v>
      </c>
      <c r="K48" s="2">
        <v>8775</v>
      </c>
      <c r="L48" s="2">
        <v>8775</v>
      </c>
      <c r="M48" s="2">
        <v>8775</v>
      </c>
    </row>
    <row r="50" spans="1:13" ht="11.25" customHeight="1" x14ac:dyDescent="0.15">
      <c r="A50" s="1" t="s">
        <v>121</v>
      </c>
      <c r="B50" s="2">
        <v>8000</v>
      </c>
      <c r="C50" s="2">
        <v>8000</v>
      </c>
      <c r="D50" s="2">
        <v>8000</v>
      </c>
      <c r="E50" s="2">
        <v>8000</v>
      </c>
      <c r="F50" s="2">
        <v>8000</v>
      </c>
      <c r="G50" s="2">
        <v>8000</v>
      </c>
      <c r="H50" s="2">
        <v>8000</v>
      </c>
      <c r="I50" s="2">
        <v>8000</v>
      </c>
      <c r="J50" s="2">
        <v>8000</v>
      </c>
      <c r="K50" s="2">
        <v>8000</v>
      </c>
      <c r="L50" s="2">
        <v>8000</v>
      </c>
      <c r="M50" s="2">
        <v>8000</v>
      </c>
    </row>
    <row r="51" spans="1:13" ht="11.25" customHeight="1" x14ac:dyDescent="0.15">
      <c r="A51" s="1" t="s">
        <v>122</v>
      </c>
      <c r="B51" s="2">
        <v>640</v>
      </c>
      <c r="C51" s="2">
        <v>640</v>
      </c>
      <c r="D51" s="2">
        <v>640</v>
      </c>
      <c r="E51" s="2">
        <v>640</v>
      </c>
      <c r="F51" s="2">
        <v>640</v>
      </c>
      <c r="G51" s="2">
        <v>640</v>
      </c>
      <c r="H51" s="2">
        <v>640</v>
      </c>
      <c r="I51" s="2">
        <v>640</v>
      </c>
      <c r="J51" s="2">
        <v>640</v>
      </c>
      <c r="K51" s="2">
        <v>640</v>
      </c>
      <c r="L51" s="2">
        <v>640</v>
      </c>
      <c r="M51" s="2">
        <v>640</v>
      </c>
    </row>
    <row r="52" spans="1:13" ht="11.25" customHeight="1" x14ac:dyDescent="0.15">
      <c r="A52" s="1" t="s">
        <v>123</v>
      </c>
      <c r="B52" s="2">
        <v>720</v>
      </c>
      <c r="C52" s="2">
        <v>720</v>
      </c>
      <c r="D52" s="2">
        <v>720</v>
      </c>
      <c r="E52" s="2">
        <v>720</v>
      </c>
      <c r="F52" s="2">
        <v>720</v>
      </c>
      <c r="G52" s="2">
        <v>720</v>
      </c>
      <c r="H52" s="2">
        <v>720</v>
      </c>
      <c r="I52" s="2">
        <v>720</v>
      </c>
      <c r="J52" s="2">
        <v>720</v>
      </c>
      <c r="K52" s="2">
        <v>720</v>
      </c>
      <c r="L52" s="2">
        <v>720</v>
      </c>
      <c r="M52" s="2">
        <v>720</v>
      </c>
    </row>
    <row r="53" spans="1:13" ht="11.25" customHeight="1" x14ac:dyDescent="0.15">
      <c r="A53" s="1" t="s">
        <v>124</v>
      </c>
      <c r="B53" s="2">
        <v>9360</v>
      </c>
      <c r="C53" s="2">
        <v>9360</v>
      </c>
      <c r="D53" s="2">
        <v>9360</v>
      </c>
      <c r="E53" s="2">
        <v>9360</v>
      </c>
      <c r="F53" s="2">
        <v>9360</v>
      </c>
      <c r="G53" s="2">
        <v>9360</v>
      </c>
      <c r="H53" s="2">
        <v>9360</v>
      </c>
      <c r="I53" s="2">
        <v>9360</v>
      </c>
      <c r="J53" s="2">
        <v>9360</v>
      </c>
      <c r="K53" s="2">
        <v>9360</v>
      </c>
      <c r="L53" s="2">
        <v>9360</v>
      </c>
      <c r="M53" s="2">
        <v>9360</v>
      </c>
    </row>
    <row r="55" spans="1:13" ht="11.25" customHeight="1" x14ac:dyDescent="0.15">
      <c r="A55" s="1" t="s">
        <v>125</v>
      </c>
      <c r="B55" s="2">
        <v>15500</v>
      </c>
      <c r="C55" s="2">
        <v>15500</v>
      </c>
      <c r="D55" s="2">
        <v>15500</v>
      </c>
      <c r="E55" s="2">
        <v>15500</v>
      </c>
      <c r="F55" s="2">
        <v>15500</v>
      </c>
      <c r="G55" s="2">
        <v>15500</v>
      </c>
      <c r="H55" s="2">
        <v>15500</v>
      </c>
      <c r="I55" s="2">
        <v>15500</v>
      </c>
      <c r="J55" s="2">
        <v>15500</v>
      </c>
      <c r="K55" s="2">
        <v>15500</v>
      </c>
      <c r="L55" s="2">
        <v>15500</v>
      </c>
      <c r="M55" s="2">
        <v>15500</v>
      </c>
    </row>
    <row r="56" spans="1:13" ht="11.25" customHeight="1" x14ac:dyDescent="0.15">
      <c r="A56" s="1" t="s">
        <v>126</v>
      </c>
      <c r="B56" s="2">
        <v>1240</v>
      </c>
      <c r="C56" s="2">
        <v>1240</v>
      </c>
      <c r="D56" s="2">
        <v>1240</v>
      </c>
      <c r="E56" s="2">
        <v>1240</v>
      </c>
      <c r="F56" s="2">
        <v>1240</v>
      </c>
      <c r="G56" s="2">
        <v>1240</v>
      </c>
      <c r="H56" s="2">
        <v>1240</v>
      </c>
      <c r="I56" s="2">
        <v>1240</v>
      </c>
      <c r="J56" s="2">
        <v>1240</v>
      </c>
      <c r="K56" s="2">
        <v>1240</v>
      </c>
      <c r="L56" s="2">
        <v>1240</v>
      </c>
      <c r="M56" s="2">
        <v>1240</v>
      </c>
    </row>
    <row r="57" spans="1:13" ht="11.25" customHeight="1" x14ac:dyDescent="0.15">
      <c r="A57" s="1" t="s">
        <v>127</v>
      </c>
      <c r="B57" s="2">
        <v>1395</v>
      </c>
      <c r="C57" s="2">
        <v>1395</v>
      </c>
      <c r="D57" s="2">
        <v>1395</v>
      </c>
      <c r="E57" s="2">
        <v>1395</v>
      </c>
      <c r="F57" s="2">
        <v>1395</v>
      </c>
      <c r="G57" s="2">
        <v>1395</v>
      </c>
      <c r="H57" s="2">
        <v>1395</v>
      </c>
      <c r="I57" s="2">
        <v>1395</v>
      </c>
      <c r="J57" s="2">
        <v>1395</v>
      </c>
      <c r="K57" s="2">
        <v>1395</v>
      </c>
      <c r="L57" s="2">
        <v>1395</v>
      </c>
      <c r="M57" s="2">
        <v>1395</v>
      </c>
    </row>
    <row r="58" spans="1:13" ht="11.25" customHeight="1" x14ac:dyDescent="0.15">
      <c r="A58" s="1" t="s">
        <v>128</v>
      </c>
      <c r="B58" s="2">
        <v>18135</v>
      </c>
      <c r="C58" s="2">
        <v>18135</v>
      </c>
      <c r="D58" s="2">
        <v>18135</v>
      </c>
      <c r="E58" s="2">
        <v>18135</v>
      </c>
      <c r="F58" s="2">
        <v>18135</v>
      </c>
      <c r="G58" s="2">
        <v>18135</v>
      </c>
      <c r="H58" s="2">
        <v>18135</v>
      </c>
      <c r="I58" s="2">
        <v>18135</v>
      </c>
      <c r="J58" s="2">
        <v>18135</v>
      </c>
      <c r="K58" s="2">
        <v>18135</v>
      </c>
      <c r="L58" s="2">
        <v>18135</v>
      </c>
      <c r="M58" s="2">
        <v>18135</v>
      </c>
    </row>
  </sheetData>
  <mergeCells count="3">
    <mergeCell ref="A1:M1"/>
    <mergeCell ref="A2:M2"/>
    <mergeCell ref="A3:M3"/>
  </mergeCells>
  <printOptions headings="1" gridLines="1"/>
  <pageMargins left="0" right="0" top="0" bottom="0" header="0" footer="0"/>
  <pageSetup paperSize="0" blackAndWhite="1" useFirstPageNumber="1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Income statement</vt:lpstr>
      <vt:lpstr>Non-Financial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2013-07-17T13:18:50Z</dcterms:created>
  <dcterms:modified xsi:type="dcterms:W3CDTF">2013-07-17T14:02:05Z</dcterms:modified>
</cp:coreProperties>
</file>